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WiLS Dropbox\WiLS-wide\WPLC\Financials\Budgets\YTD spreadsheets\2024\"/>
    </mc:Choice>
  </mc:AlternateContent>
  <bookViews>
    <workbookView xWindow="-105" yWindow="-105" windowWidth="23250" windowHeight="12570" tabRatio="745" activeTab="1"/>
  </bookViews>
  <sheets>
    <sheet name="2024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detail'!$A$1:$B$17</definedName>
  </definedNames>
  <calcPr calcId="162913"/>
  <fileRecoveryPr autoRecover="0"/>
</workbook>
</file>

<file path=xl/calcChain.xml><?xml version="1.0" encoding="utf-8"?>
<calcChain xmlns="http://schemas.openxmlformats.org/spreadsheetml/2006/main">
  <c r="L579" i="23" l="1"/>
  <c r="K579" i="23"/>
  <c r="G579" i="23"/>
  <c r="B579" i="23"/>
  <c r="B1" i="23" s="1"/>
  <c r="B14" i="22" l="1"/>
  <c r="G49" i="1" l="1"/>
  <c r="G43" i="1"/>
  <c r="Q3" i="19" l="1"/>
  <c r="Q4" i="19"/>
  <c r="Q11" i="19"/>
  <c r="Q5" i="19"/>
  <c r="Q6" i="19"/>
  <c r="Q7" i="19"/>
  <c r="Q8" i="19"/>
  <c r="Q9" i="19"/>
  <c r="Q10" i="19"/>
  <c r="Q12" i="19"/>
  <c r="Q13" i="19"/>
  <c r="Q14" i="19"/>
  <c r="Q15" i="19"/>
  <c r="Q16" i="19"/>
  <c r="C32" i="1" l="1"/>
  <c r="G48" i="1"/>
  <c r="C31" i="1" s="1"/>
  <c r="G46" i="1"/>
  <c r="C28" i="1" s="1"/>
  <c r="G45" i="1"/>
  <c r="G44" i="1"/>
  <c r="G47" i="1"/>
  <c r="R3" i="19" l="1"/>
  <c r="R4" i="19"/>
  <c r="R11" i="19"/>
  <c r="R5" i="19"/>
  <c r="R6" i="19"/>
  <c r="R7" i="19"/>
  <c r="R8" i="19"/>
  <c r="R9" i="19"/>
  <c r="R10" i="19"/>
  <c r="R12" i="19"/>
  <c r="R13" i="19"/>
  <c r="R14" i="19"/>
  <c r="R15" i="19"/>
  <c r="R16" i="19"/>
  <c r="C14" i="1" l="1"/>
  <c r="I17" i="19" l="1"/>
  <c r="D7" i="1" s="1"/>
  <c r="L17" i="19"/>
  <c r="I12" i="22" l="1"/>
  <c r="J29" i="20" l="1"/>
  <c r="B15" i="21" l="1"/>
  <c r="AL29" i="20"/>
  <c r="N29" i="20"/>
  <c r="D23" i="1" s="1"/>
  <c r="E23" i="1" s="1"/>
  <c r="AH29" i="20" l="1"/>
  <c r="J12" i="22"/>
  <c r="I3" i="22" l="1"/>
  <c r="B46" i="19"/>
  <c r="B2" i="19" s="1"/>
  <c r="D10" i="1" l="1"/>
  <c r="C35" i="1" s="1"/>
  <c r="V29" i="20"/>
  <c r="D24" i="1" s="1"/>
  <c r="E24" i="1" l="1"/>
  <c r="L15" i="21" l="1"/>
  <c r="G15" i="21" l="1"/>
  <c r="D11" i="1" s="1"/>
  <c r="E11" i="1" s="1"/>
  <c r="R29" i="20" l="1"/>
  <c r="D46" i="19" l="1"/>
  <c r="Q2" i="19" s="1"/>
  <c r="R2" i="19" l="1"/>
  <c r="D17" i="19"/>
  <c r="G17" i="19"/>
  <c r="E6" i="1" l="1"/>
  <c r="E10" i="1"/>
  <c r="C54" i="1" l="1"/>
  <c r="G50" i="1" l="1"/>
  <c r="AX29" i="20" l="1"/>
  <c r="AT29" i="20"/>
  <c r="AP29" i="20"/>
  <c r="Z29" i="20"/>
  <c r="D25" i="1" s="1"/>
  <c r="E25" i="1" s="1"/>
  <c r="F29" i="20"/>
  <c r="B29" i="20"/>
  <c r="AD29" i="20"/>
  <c r="D26" i="1" s="1"/>
  <c r="N17" i="19" l="1"/>
  <c r="D9" i="1" s="1"/>
  <c r="E9" i="1" s="1"/>
  <c r="B17" i="19" l="1"/>
  <c r="Q17" i="19" s="1"/>
  <c r="D8" i="1"/>
  <c r="E8" i="1" l="1"/>
  <c r="D33" i="1"/>
  <c r="E33" i="1" s="1"/>
  <c r="D32" i="1"/>
  <c r="E32" i="1" s="1"/>
  <c r="D31" i="1"/>
  <c r="E31" i="1" s="1"/>
  <c r="D21" i="1"/>
  <c r="E21" i="1" s="1"/>
  <c r="D20" i="1"/>
  <c r="E20" i="1" s="1"/>
  <c r="D12" i="1"/>
  <c r="E12" i="1" s="1"/>
  <c r="D22" i="1"/>
  <c r="D14" i="1" l="1"/>
  <c r="E22" i="1"/>
  <c r="R17" i="19"/>
  <c r="E26" i="1"/>
  <c r="E7" i="1"/>
  <c r="E14" i="1" s="1"/>
  <c r="D28" i="1" l="1"/>
  <c r="E28" i="1" s="1"/>
  <c r="D35" i="1" l="1"/>
  <c r="E35" i="1" s="1"/>
  <c r="D38" i="1" l="1"/>
</calcChain>
</file>

<file path=xl/sharedStrings.xml><?xml version="1.0" encoding="utf-8"?>
<sst xmlns="http://schemas.openxmlformats.org/spreadsheetml/2006/main" count="341" uniqueCount="239">
  <si>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</si>
  <si>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</si>
  <si>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</si>
  <si>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</si>
  <si>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</si>
  <si>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</si>
  <si>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</si>
  <si>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</si>
  <si>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</si>
  <si>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</si>
  <si>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</si>
  <si>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</si>
  <si>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</si>
  <si>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</si>
  <si>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</si>
  <si>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</si>
  <si>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</si>
  <si>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</si>
  <si>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Bridges Library System</t>
  </si>
  <si>
    <t>Kenosha County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</si>
  <si>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</si>
  <si>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</si>
  <si>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</si>
  <si>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</si>
  <si>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</si>
  <si>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</si>
  <si>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</si>
  <si>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</si>
  <si>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</si>
  <si>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</si>
  <si>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</si>
  <si>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</si>
  <si>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</si>
  <si>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</si>
  <si>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</si>
  <si>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</si>
  <si>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</si>
  <si>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Monarch Library System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</si>
  <si>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</si>
  <si>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</si>
  <si>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</si>
  <si>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</si>
  <si>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</si>
  <si>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</si>
  <si>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</si>
  <si>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</si>
  <si>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</si>
  <si>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</si>
  <si>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</si>
  <si>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</si>
  <si>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</si>
  <si>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</si>
  <si>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</si>
  <si>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</si>
  <si>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</si>
  <si>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</si>
  <si>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Inv #</t>
  </si>
  <si>
    <t>Inv Date</t>
  </si>
  <si>
    <t>Other Income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</si>
  <si>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</si>
  <si>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</si>
  <si>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</si>
  <si>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</si>
  <si>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</si>
  <si>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</si>
  <si>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</si>
  <si>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</si>
  <si>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</si>
  <si>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</si>
  <si>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</si>
  <si>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</si>
  <si>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</si>
  <si>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Operating/project expenses</t>
  </si>
  <si>
    <t>Reserve/R&amp;D Fund Allocations</t>
  </si>
  <si>
    <t>Recorded Books - Transparent Languages</t>
  </si>
  <si>
    <t>carryover</t>
  </si>
  <si>
    <t>Digital Content</t>
  </si>
  <si>
    <t>Other Notes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</si>
  <si>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</si>
  <si>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</si>
  <si>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</si>
  <si>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</si>
  <si>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</si>
  <si>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</si>
  <si>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</si>
  <si>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</si>
  <si>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</si>
  <si>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</si>
  <si>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</si>
  <si>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</si>
  <si>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</si>
  <si>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</si>
  <si>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</si>
  <si>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</si>
  <si>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</si>
  <si>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</si>
  <si>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</si>
  <si>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</si>
  <si>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</si>
  <si>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</si>
  <si>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</si>
  <si>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</si>
  <si>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</si>
  <si>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</si>
  <si>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</si>
  <si>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</si>
  <si>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</si>
  <si>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Magazine Collection</t>
  </si>
  <si>
    <t>LSTA Newspaper Project</t>
  </si>
  <si>
    <t>as of (date)</t>
  </si>
  <si>
    <t>Magazine Costs</t>
  </si>
  <si>
    <t>Program management</t>
  </si>
  <si>
    <t>Digital Newspaper Hosting</t>
  </si>
  <si>
    <t>Digital Newspaper Uploads</t>
  </si>
  <si>
    <t>j.</t>
  </si>
  <si>
    <t>k.</t>
  </si>
  <si>
    <t>Reserves</t>
  </si>
  <si>
    <t>{recommendation: carry over to digital content}</t>
  </si>
  <si>
    <t>{recommendation: carry over to same line}</t>
  </si>
  <si>
    <t>{recommendation: move to digital content}</t>
  </si>
  <si>
    <t>Applied Date</t>
  </si>
  <si>
    <t>see below</t>
  </si>
  <si>
    <t>Carryover from 2022</t>
  </si>
  <si>
    <t>Transparent Languages</t>
  </si>
  <si>
    <t>The total annual fee for all public libraries and library systems using the CONTENTdm digital collection hosting service through Milwaukee Public Library or making locally-hosted collections available for harvesting by Recollection Wisconsin is $3,750. This legacy fee structure will be undergoing review in FY24 with a new model anticipated for FY25. </t>
  </si>
  <si>
    <t>Expenses in the digital newspaper hosting budget line include the annual renewal of the wisconsinhistoricalnewspaper.org domain (currently not a live site) and any hosting costs associated with the historical newspaper files hosted by the Wisconsin Newspaper Archive.</t>
  </si>
  <si>
    <t>*This should no longer be coded to WPLC, but rather coop</t>
  </si>
  <si>
    <t>Carryover from 2023 is allocated in expenses as follows:</t>
  </si>
  <si>
    <t>Carryover from 2023 Totals</t>
  </si>
  <si>
    <t>Michael Heald</t>
  </si>
  <si>
    <t>Yes</t>
  </si>
  <si>
    <t>No</t>
  </si>
  <si>
    <t>Prairie Lakes Library System</t>
  </si>
  <si>
    <t>IFLS</t>
  </si>
  <si>
    <t>2024 budget</t>
  </si>
  <si>
    <t>Conference and Scholarship Costs</t>
  </si>
  <si>
    <t>CD0066924002596</t>
  </si>
  <si>
    <t>MARC Records, 1000352529</t>
  </si>
  <si>
    <t>00669DA24001723</t>
  </si>
  <si>
    <t>2JAN24Preorder</t>
  </si>
  <si>
    <t>00669CO24002623</t>
  </si>
  <si>
    <t>0 Checkouts Remainin</t>
  </si>
  <si>
    <t>CD0066924013620</t>
  </si>
  <si>
    <t>00669CO24002628</t>
  </si>
  <si>
    <t>100 Max</t>
  </si>
  <si>
    <t>CD0066924024884</t>
  </si>
  <si>
    <t>00669CO24002632</t>
  </si>
  <si>
    <t>High Holds MHH</t>
  </si>
  <si>
    <t>00669CO24002637</t>
  </si>
  <si>
    <t>10 copies</t>
  </si>
  <si>
    <t>00669CO24002638</t>
  </si>
  <si>
    <t>5 copies</t>
  </si>
  <si>
    <t>00669CO24002641</t>
  </si>
  <si>
    <t>3 copies</t>
  </si>
  <si>
    <t>00669CO24002646</t>
  </si>
  <si>
    <t>Abest Dec 23 1</t>
  </si>
  <si>
    <t>00669CO24003781</t>
  </si>
  <si>
    <t>Request</t>
  </si>
  <si>
    <t>00669DA24006584</t>
  </si>
  <si>
    <t>8JAN24Preorder</t>
  </si>
  <si>
    <t>00669CO24005645</t>
  </si>
  <si>
    <t>OldHold/NewVersion</t>
  </si>
  <si>
    <t>00669CO24005671</t>
  </si>
  <si>
    <t>holds</t>
  </si>
  <si>
    <t>00669CO24005712</t>
  </si>
  <si>
    <t>00669CO24005730</t>
  </si>
  <si>
    <t>10 holds</t>
  </si>
  <si>
    <t>00669CO24005723</t>
  </si>
  <si>
    <t>3 holds</t>
  </si>
  <si>
    <t>00669CO24005739</t>
  </si>
  <si>
    <t>YA Ebook and Audio H</t>
  </si>
  <si>
    <t>00669CO24005949</t>
  </si>
  <si>
    <t xml:space="preserve">Juv Ebook and Audio </t>
  </si>
  <si>
    <t>00669CO24005969</t>
  </si>
  <si>
    <t>1 copy needed</t>
  </si>
  <si>
    <t>00669CO24006124</t>
  </si>
  <si>
    <t xml:space="preserve">0 Time Remaining w/ </t>
  </si>
  <si>
    <t>00669DA24008548</t>
  </si>
  <si>
    <t>9JAN24Preorder</t>
  </si>
  <si>
    <t>00669CO24007175</t>
  </si>
  <si>
    <t>expired titles</t>
  </si>
  <si>
    <t>00669CO24007196</t>
  </si>
  <si>
    <t>expired MA Titles</t>
  </si>
  <si>
    <t>00669DA24010681</t>
  </si>
  <si>
    <t>11JAN24Preorder</t>
  </si>
  <si>
    <t>00669DA24014137</t>
  </si>
  <si>
    <t>16JAN24Preorder</t>
  </si>
  <si>
    <t>00669CO24013542</t>
  </si>
  <si>
    <t>0 checkouts</t>
  </si>
  <si>
    <t>00669CO24013555</t>
  </si>
  <si>
    <t>MAC 100</t>
  </si>
  <si>
    <t>00669CO24013627</t>
  </si>
  <si>
    <t>MA by Checkout</t>
  </si>
  <si>
    <t>00669CO24013630</t>
  </si>
  <si>
    <t>CPC</t>
  </si>
  <si>
    <t>00669SU24013660</t>
  </si>
  <si>
    <t>25 Blackstone</t>
  </si>
  <si>
    <t>00669DA24021343</t>
  </si>
  <si>
    <t>23JAN24Preorder</t>
  </si>
  <si>
    <t>APO Feb 2024 kah</t>
  </si>
  <si>
    <t>JYAPO AB.</t>
  </si>
  <si>
    <t>00669CO24023391</t>
  </si>
  <si>
    <t>00669CO24023389</t>
  </si>
  <si>
    <t>APO Jan MHH</t>
  </si>
  <si>
    <t>00669CO24023394</t>
  </si>
  <si>
    <t>Jan Best Sellers CH</t>
  </si>
  <si>
    <t>00669CO24023402</t>
  </si>
  <si>
    <t>0 checkouts remainin</t>
  </si>
  <si>
    <t>00669CO24023407</t>
  </si>
  <si>
    <t>00669CO24023423</t>
  </si>
  <si>
    <t>00669CO24024640</t>
  </si>
  <si>
    <t>Fear no evil holds</t>
  </si>
  <si>
    <t>00669CO24024883</t>
  </si>
  <si>
    <t>Metered by time</t>
  </si>
  <si>
    <t>00669CO24024892</t>
  </si>
  <si>
    <t>00669CO24024891</t>
  </si>
  <si>
    <t>no copies 4 holds</t>
  </si>
  <si>
    <t>00669CO24024894</t>
  </si>
  <si>
    <t>2 copies</t>
  </si>
  <si>
    <t>00669CO24024893</t>
  </si>
  <si>
    <t>00669CO24024896</t>
  </si>
  <si>
    <t>4 copies</t>
  </si>
  <si>
    <t>00669CO24024897</t>
  </si>
  <si>
    <t>High Holds w/copies</t>
  </si>
  <si>
    <t>00669CO24024903</t>
  </si>
  <si>
    <t>High Holds</t>
  </si>
  <si>
    <t>00669CO24024904</t>
  </si>
  <si>
    <t>00669CO24024967</t>
  </si>
  <si>
    <t>Holds</t>
  </si>
  <si>
    <t>00669CO24024968</t>
  </si>
  <si>
    <t>Concurrent</t>
  </si>
  <si>
    <t>00669CO24026462</t>
  </si>
  <si>
    <t>Ex by time one user</t>
  </si>
  <si>
    <t>00669DA24028908</t>
  </si>
  <si>
    <t>30JAN24Preorder</t>
  </si>
  <si>
    <t>00669CP24031946</t>
  </si>
  <si>
    <t>January 27-30, 2024 CPC</t>
  </si>
  <si>
    <t>00669CO24029859</t>
  </si>
  <si>
    <t>00669CO24030004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</si>
</sst>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9"/>
      <name val="Arial"/>
      <family val="2"/>
    </font>
    <font>
      <sz val="11"/>
      <color rgb="FF00B050"/>
      <name val="Calibri"/>
      <family val="2"/>
      <scheme val="minor"/>
    </font>
    <font>
      <sz val="9"/>
      <color rgb="FF000000"/>
      <name val="Arial"/>
      <family val="2"/>
    </font>
    <font>
      <sz val="11"/>
      <name val="Segoe UI Emoj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" borderId="4" applyNumberFormat="0" applyAlignment="0" applyProtection="0"/>
  </cellStyleXfs>
  <cellXfs count="184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0" fontId="16" fillId="0" borderId="0" xfId="4" applyNumberFormat="1" applyFont="1"/>
    <xf numFmtId="8" fontId="0" fillId="0" borderId="0" xfId="0" applyNumberFormat="1"/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19" fillId="2" borderId="4" xfId="13" applyFont="1"/>
    <xf numFmtId="0" fontId="0" fillId="0" borderId="0" xfId="0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" fontId="20" fillId="0" borderId="0" xfId="0" applyNumberFormat="1" applyFont="1"/>
    <xf numFmtId="14" fontId="20" fillId="0" borderId="0" xfId="0" applyNumberFormat="1" applyFont="1"/>
    <xf numFmtId="0" fontId="20" fillId="0" borderId="0" xfId="0" applyFont="1"/>
    <xf numFmtId="0" fontId="9" fillId="0" borderId="2" xfId="0" applyFont="1" applyBorder="1" applyAlignment="1">
      <alignment wrapText="1"/>
    </xf>
    <xf numFmtId="14" fontId="9" fillId="0" borderId="0" xfId="4" applyNumberFormat="1" applyFont="1"/>
    <xf numFmtId="165" fontId="9" fillId="0" borderId="0" xfId="0" applyNumberFormat="1" applyFont="1"/>
    <xf numFmtId="0" fontId="9" fillId="0" borderId="0" xfId="4" applyNumberFormat="1" applyFont="1"/>
    <xf numFmtId="0" fontId="21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8" fillId="0" borderId="0" xfId="4" applyFont="1" applyAlignment="1">
      <alignment wrapText="1"/>
    </xf>
    <xf numFmtId="0" fontId="9" fillId="0" borderId="0" xfId="0" applyFont="1" applyAlignment="1">
      <alignment horizontal="right"/>
    </xf>
    <xf numFmtId="0" fontId="22" fillId="0" borderId="0" xfId="0" applyFont="1"/>
    <xf numFmtId="14" fontId="23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4" fontId="23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4" fillId="0" borderId="0" xfId="0" applyFont="1" applyAlignment="1">
      <alignment wrapText="1"/>
    </xf>
    <xf numFmtId="44" fontId="23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14" fontId="25" fillId="0" borderId="0" xfId="0" applyNumberFormat="1" applyFont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26" fillId="0" borderId="0" xfId="0" applyFont="1" applyFill="1" applyBorder="1"/>
    <xf numFmtId="44" fontId="27" fillId="0" borderId="1" xfId="0" applyNumberFormat="1" applyFont="1" applyBorder="1"/>
    <xf numFmtId="0" fontId="27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164" fontId="0" fillId="0" borderId="0" xfId="0" applyNumberFormat="1" applyFont="1" applyAlignment="1">
      <alignment wrapText="1"/>
    </xf>
    <xf numFmtId="0" fontId="0" fillId="0" borderId="0" xfId="0"/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0" fillId="0" borderId="8" xfId="4" applyFont="1" applyBorder="1"/>
    <xf numFmtId="44" fontId="26" fillId="0" borderId="8" xfId="4" applyFont="1" applyBorder="1"/>
    <xf numFmtId="0" fontId="0" fillId="0" borderId="0" xfId="0"/>
    <xf numFmtId="0" fontId="8" fillId="0" borderId="0" xfId="0" applyFont="1" applyAlignment="1">
      <alignment horizontal="center" vertical="center"/>
    </xf>
    <xf numFmtId="44" fontId="9" fillId="4" borderId="14" xfId="5" applyFont="1" applyFill="1" applyBorder="1"/>
    <xf numFmtId="44" fontId="9" fillId="4" borderId="0" xfId="5" applyFont="1" applyFill="1" applyBorder="1"/>
    <xf numFmtId="44" fontId="9" fillId="0" borderId="15" xfId="5" applyFont="1" applyBorder="1"/>
    <xf numFmtId="0" fontId="8" fillId="0" borderId="14" xfId="0" applyFont="1" applyBorder="1"/>
    <xf numFmtId="44" fontId="8" fillId="0" borderId="0" xfId="5" applyFont="1" applyBorder="1"/>
    <xf numFmtId="44" fontId="8" fillId="0" borderId="15" xfId="5" applyFont="1" applyBorder="1"/>
    <xf numFmtId="14" fontId="9" fillId="0" borderId="14" xfId="0" applyNumberFormat="1" applyFont="1" applyBorder="1"/>
    <xf numFmtId="44" fontId="9" fillId="0" borderId="0" xfId="5" applyFont="1" applyBorder="1"/>
    <xf numFmtId="0" fontId="9" fillId="0" borderId="14" xfId="0" applyFont="1" applyBorder="1"/>
    <xf numFmtId="0" fontId="9" fillId="0" borderId="16" xfId="0" applyFont="1" applyBorder="1"/>
    <xf numFmtId="44" fontId="9" fillId="0" borderId="17" xfId="5" applyFont="1" applyBorder="1"/>
    <xf numFmtId="44" fontId="9" fillId="0" borderId="18" xfId="5" applyFont="1" applyBorder="1"/>
    <xf numFmtId="164" fontId="1" fillId="0" borderId="0" xfId="4" applyNumberFormat="1" applyFont="1" applyBorder="1" applyAlignment="1">
      <alignment wrapText="1"/>
    </xf>
    <xf numFmtId="164" fontId="1" fillId="0" borderId="1" xfId="4" applyNumberFormat="1" applyFont="1" applyBorder="1" applyAlignment="1">
      <alignment wrapText="1"/>
    </xf>
    <xf numFmtId="164" fontId="1" fillId="0" borderId="10" xfId="4" applyNumberFormat="1" applyFont="1" applyBorder="1" applyAlignment="1">
      <alignment wrapText="1"/>
    </xf>
    <xf numFmtId="164" fontId="13" fillId="0" borderId="0" xfId="4" applyNumberFormat="1" applyFont="1"/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ont="1" applyFill="1" applyAlignment="1">
      <alignment horizontal="left" wrapText="1" indent="2"/>
    </xf>
    <xf numFmtId="10" fontId="1" fillId="0" borderId="0" xfId="5" applyNumberFormat="1" applyFont="1" applyAlignment="1">
      <alignment horizontal="left" indent="2"/>
    </xf>
    <xf numFmtId="44" fontId="1" fillId="0" borderId="0" xfId="5" applyFont="1"/>
    <xf numFmtId="44" fontId="0" fillId="0" borderId="7" xfId="4" applyFont="1" applyBorder="1"/>
    <xf numFmtId="44" fontId="10" fillId="0" borderId="8" xfId="4" applyFont="1" applyBorder="1"/>
    <xf numFmtId="44" fontId="1" fillId="0" borderId="8" xfId="4" applyFont="1" applyBorder="1" applyAlignment="1">
      <alignment wrapText="1"/>
    </xf>
    <xf numFmtId="44" fontId="10" fillId="0" borderId="0" xfId="4" applyFont="1" applyAlignment="1">
      <alignment wrapText="1"/>
    </xf>
    <xf numFmtId="44" fontId="10" fillId="0" borderId="0" xfId="4" applyFont="1"/>
    <xf numFmtId="44" fontId="13" fillId="0" borderId="0" xfId="4" applyFont="1"/>
    <xf numFmtId="44" fontId="11" fillId="0" borderId="0" xfId="4" applyFont="1" applyAlignment="1">
      <alignment wrapText="1"/>
    </xf>
    <xf numFmtId="44" fontId="11" fillId="0" borderId="0" xfId="4" applyFont="1"/>
    <xf numFmtId="44" fontId="0" fillId="0" borderId="0" xfId="4" applyFont="1" applyAlignment="1">
      <alignment wrapText="1"/>
    </xf>
    <xf numFmtId="44" fontId="0" fillId="0" borderId="0" xfId="4" applyFont="1" applyAlignment="1">
      <alignment horizontal="right" wrapText="1"/>
    </xf>
    <xf numFmtId="44" fontId="10" fillId="5" borderId="0" xfId="4" applyFont="1" applyFill="1" applyAlignment="1">
      <alignment wrapText="1"/>
    </xf>
    <xf numFmtId="44" fontId="8" fillId="0" borderId="1" xfId="4" applyFont="1" applyBorder="1"/>
    <xf numFmtId="44" fontId="20" fillId="0" borderId="0" xfId="4" applyFont="1"/>
    <xf numFmtId="49" fontId="28" fillId="0" borderId="0" xfId="0" applyNumberFormat="1" applyFont="1" applyAlignment="1">
      <alignment horizontal="left" wrapText="1"/>
    </xf>
    <xf numFmtId="0" fontId="9" fillId="0" borderId="0" xfId="0" applyFont="1" applyFill="1"/>
    <xf numFmtId="49" fontId="9" fillId="0" borderId="0" xfId="0" applyNumberFormat="1" applyFont="1" applyAlignment="1">
      <alignment horizontal="left" wrapText="1"/>
    </xf>
    <xf numFmtId="44" fontId="9" fillId="0" borderId="0" xfId="4" applyFont="1" applyAlignment="1">
      <alignment horizontal="right"/>
    </xf>
    <xf numFmtId="8" fontId="29" fillId="0" borderId="0" xfId="0" applyNumberFormat="1" applyFont="1"/>
    <xf numFmtId="44" fontId="29" fillId="0" borderId="0" xfId="4" applyFont="1"/>
    <xf numFmtId="14" fontId="23" fillId="0" borderId="0" xfId="0" applyNumberFormat="1" applyFont="1" applyAlignment="1">
      <alignment vertical="center" wrapText="1"/>
    </xf>
    <xf numFmtId="4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3" borderId="0" xfId="0" applyFont="1" applyFill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4" fontId="23" fillId="0" borderId="0" xfId="5" applyFont="1" applyAlignment="1">
      <alignment vertical="center" wrapText="1"/>
    </xf>
    <xf numFmtId="44" fontId="9" fillId="0" borderId="0" xfId="5" applyFont="1"/>
    <xf numFmtId="0" fontId="0" fillId="0" borderId="0" xfId="0" applyNumberFormat="1"/>
    <xf numFmtId="8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8" fontId="9" fillId="0" borderId="0" xfId="5" applyNumberFormat="1" applyFont="1" applyAlignment="1">
      <alignment vertical="center"/>
    </xf>
    <xf numFmtId="0" fontId="9" fillId="0" borderId="0" xfId="0" applyFont="1" applyAlignment="1"/>
    <xf numFmtId="0" fontId="25" fillId="0" borderId="0" xfId="0" applyFont="1" applyAlignment="1"/>
    <xf numFmtId="0" fontId="0" fillId="0" borderId="0" xfId="0" applyAlignment="1"/>
    <xf numFmtId="44" fontId="29" fillId="0" borderId="0" xfId="0" applyNumberFormat="1" applyFont="1"/>
    <xf numFmtId="14" fontId="0" fillId="0" borderId="0" xfId="0" applyNumberFormat="1" applyAlignment="1"/>
    <xf numFmtId="44" fontId="8" fillId="0" borderId="0" xfId="4" applyFont="1" applyAlignment="1">
      <alignment vertical="center" wrapText="1"/>
    </xf>
    <xf numFmtId="44" fontId="29" fillId="0" borderId="0" xfId="4" applyFont="1" applyFill="1" applyAlignment="1">
      <alignment wrapText="1"/>
    </xf>
    <xf numFmtId="44" fontId="9" fillId="0" borderId="0" xfId="4" applyFont="1" applyFill="1" applyAlignment="1">
      <alignment wrapText="1"/>
    </xf>
    <xf numFmtId="49" fontId="30" fillId="0" borderId="0" xfId="0" applyNumberFormat="1" applyFont="1" applyAlignment="1">
      <alignment horizontal="left"/>
    </xf>
    <xf numFmtId="164" fontId="1" fillId="0" borderId="0" xfId="5" applyNumberFormat="1" applyFont="1" applyAlignment="1">
      <alignment horizontal="right" wrapText="1"/>
    </xf>
    <xf numFmtId="44" fontId="1" fillId="0" borderId="0" xfId="5" applyNumberFormat="1" applyFont="1"/>
    <xf numFmtId="164" fontId="1" fillId="0" borderId="0" xfId="5" applyNumberFormat="1" applyFont="1"/>
    <xf numFmtId="10" fontId="1" fillId="0" borderId="0" xfId="5" applyNumberFormat="1" applyFont="1"/>
    <xf numFmtId="44" fontId="17" fillId="0" borderId="0" xfId="5" applyNumberFormat="1" applyFont="1"/>
    <xf numFmtId="8" fontId="9" fillId="0" borderId="0" xfId="0" applyNumberFormat="1" applyFont="1"/>
    <xf numFmtId="0" fontId="31" fillId="0" borderId="0" xfId="0" applyFont="1"/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4" fontId="19" fillId="2" borderId="4" xfId="5" applyFont="1" applyFill="1" applyBorder="1"/>
    <xf numFmtId="14" fontId="9" fillId="0" borderId="0" xfId="5" applyNumberFormat="1" applyFont="1"/>
    <xf numFmtId="44" fontId="8" fillId="0" borderId="0" xfId="5" applyFont="1"/>
    <xf numFmtId="44" fontId="25" fillId="0" borderId="0" xfId="5" applyFont="1"/>
    <xf numFmtId="8" fontId="9" fillId="0" borderId="0" xfId="5" applyNumberFormat="1" applyFont="1"/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topLeftCell="A10" zoomScaleNormal="100" workbookViewId="0">
      <selection activeCell="C21" sqref="C21"/>
    </sheetView>
  </sheetViews>
  <sheetFormatPr defaultColWidth="8.85546875" defaultRowHeight="15" x14ac:dyDescent="0.25"/>
  <cols>
    <col min="1" max="1" width="4.42578125" style="6" bestFit="1" customWidth="1"/>
    <col min="2" max="2" width="32.140625" style="7" bestFit="1" customWidth="1"/>
    <col min="3" max="4" width="22.140625" style="17" customWidth="1"/>
    <col min="5" max="5" width="22.140625" style="15" customWidth="1"/>
    <col min="6" max="6" width="25.28515625" style="6" bestFit="1" customWidth="1"/>
    <col min="7" max="7" width="13.140625" style="6" bestFit="1" customWidth="1"/>
    <col min="8" max="9" width="13.140625" style="6" customWidth="1"/>
    <col min="10" max="10" width="54.85546875" style="7" customWidth="1"/>
    <col min="11" max="16384" width="8.85546875" style="6"/>
  </cols>
  <sheetData>
    <row r="2" spans="1:10" ht="15.75" x14ac:dyDescent="0.25">
      <c r="C2" s="23" t="s">
        <v>134</v>
      </c>
      <c r="D2" s="23" t="s">
        <v>45</v>
      </c>
      <c r="E2" s="24" t="s">
        <v>46</v>
      </c>
    </row>
    <row r="3" spans="1:10" ht="18.75" x14ac:dyDescent="0.3">
      <c r="C3" s="25"/>
      <c r="D3" s="25"/>
      <c r="E3" s="25"/>
      <c r="F3" s="8"/>
      <c r="H3" s="9"/>
      <c r="I3" s="9"/>
    </row>
    <row r="4" spans="1:10" ht="15.75" x14ac:dyDescent="0.25">
      <c r="B4" s="10" t="s">
        <v>0</v>
      </c>
      <c r="C4" s="26"/>
      <c r="D4" s="26"/>
      <c r="E4" s="27"/>
      <c r="F4" s="9"/>
      <c r="G4" s="9"/>
      <c r="H4" s="11"/>
      <c r="I4" s="12"/>
      <c r="J4" s="10"/>
    </row>
    <row r="5" spans="1:10" ht="15.75" x14ac:dyDescent="0.25">
      <c r="F5" s="13"/>
      <c r="G5" s="13"/>
      <c r="H5" s="14"/>
      <c r="I5" s="13"/>
    </row>
    <row r="6" spans="1:10" ht="19.5" customHeight="1" x14ac:dyDescent="0.25">
      <c r="A6" s="29" t="s">
        <v>10</v>
      </c>
      <c r="B6" s="2" t="s">
        <v>122</v>
      </c>
      <c r="C6" s="133"/>
      <c r="D6" s="133">
        <v>143097.82</v>
      </c>
      <c r="E6" s="13">
        <f>D6-C6</f>
        <v>143097.82</v>
      </c>
      <c r="F6" s="16"/>
      <c r="G6" s="16"/>
      <c r="H6" s="16"/>
      <c r="I6" s="16"/>
    </row>
    <row r="7" spans="1:10" ht="17.25" customHeight="1" x14ac:dyDescent="0.25">
      <c r="A7" s="29" t="s">
        <v>6</v>
      </c>
      <c r="B7" s="2" t="s">
        <v>1</v>
      </c>
      <c r="C7" s="127">
        <v>117722</v>
      </c>
      <c r="D7" s="126">
        <f>'Income detail'!I17</f>
        <v>117720</v>
      </c>
      <c r="E7" s="13">
        <f>D7-C7</f>
        <v>-2</v>
      </c>
      <c r="F7" s="16"/>
      <c r="G7" s="16"/>
      <c r="H7" s="16"/>
      <c r="I7" s="16"/>
    </row>
    <row r="8" spans="1:10" x14ac:dyDescent="0.25">
      <c r="A8" s="29" t="s">
        <v>7</v>
      </c>
      <c r="B8" s="2" t="s">
        <v>17</v>
      </c>
      <c r="C8" s="126">
        <v>1474388</v>
      </c>
      <c r="D8" s="126">
        <f>'Income detail'!D17</f>
        <v>1474387</v>
      </c>
      <c r="E8" s="13">
        <f>D8-C8</f>
        <v>-1</v>
      </c>
      <c r="F8" s="16"/>
      <c r="G8" s="16"/>
      <c r="H8" s="16"/>
      <c r="I8" s="16"/>
    </row>
    <row r="9" spans="1:10" x14ac:dyDescent="0.25">
      <c r="A9" s="98" t="s">
        <v>8</v>
      </c>
      <c r="B9" s="2" t="s">
        <v>107</v>
      </c>
      <c r="C9" s="126">
        <v>100000</v>
      </c>
      <c r="D9" s="126">
        <f>'Income detail'!N17</f>
        <v>99999</v>
      </c>
      <c r="E9" s="13">
        <f t="shared" ref="E9" si="0">D9-C9</f>
        <v>-1</v>
      </c>
      <c r="F9" s="16"/>
      <c r="G9" s="16"/>
      <c r="H9" s="16"/>
      <c r="I9" s="16"/>
    </row>
    <row r="10" spans="1:10" x14ac:dyDescent="0.25">
      <c r="A10" s="29" t="s">
        <v>11</v>
      </c>
      <c r="B10" s="2" t="s">
        <v>71</v>
      </c>
      <c r="C10" s="126">
        <v>0</v>
      </c>
      <c r="D10" s="126">
        <f>'Other income detail'!B15</f>
        <v>0</v>
      </c>
      <c r="E10" s="13">
        <f t="shared" ref="E10" si="1">D10-C10</f>
        <v>0</v>
      </c>
      <c r="F10" s="16"/>
      <c r="G10" s="16"/>
      <c r="H10" s="16"/>
      <c r="I10" s="16"/>
    </row>
    <row r="11" spans="1:10" s="36" customFormat="1" x14ac:dyDescent="0.25">
      <c r="B11" s="89" t="s">
        <v>113</v>
      </c>
      <c r="C11" s="65">
        <v>0</v>
      </c>
      <c r="D11" s="65">
        <f>'Other income detail'!G15</f>
        <v>0</v>
      </c>
      <c r="E11" s="128">
        <f>D11-C11</f>
        <v>0</v>
      </c>
      <c r="F11" s="115"/>
      <c r="G11" s="115"/>
      <c r="H11" s="115"/>
      <c r="I11" s="115"/>
      <c r="J11" s="45"/>
    </row>
    <row r="12" spans="1:10" ht="19.5" customHeight="1" x14ac:dyDescent="0.25">
      <c r="A12" s="22"/>
      <c r="B12" s="7" t="s">
        <v>47</v>
      </c>
      <c r="C12" s="126">
        <v>0</v>
      </c>
      <c r="D12" s="126">
        <f>'Donations detail'!B14</f>
        <v>200</v>
      </c>
      <c r="E12" s="13">
        <f>D12-C12</f>
        <v>200</v>
      </c>
      <c r="H12" s="16"/>
      <c r="I12" s="16"/>
    </row>
    <row r="13" spans="1:10" ht="19.5" customHeight="1" x14ac:dyDescent="0.25">
      <c r="C13" s="126"/>
      <c r="D13" s="126"/>
      <c r="E13" s="13"/>
      <c r="F13" s="16"/>
      <c r="G13" s="16"/>
      <c r="H13" s="16"/>
      <c r="I13" s="16"/>
    </row>
    <row r="14" spans="1:10" x14ac:dyDescent="0.25">
      <c r="B14" s="18" t="s">
        <v>4</v>
      </c>
      <c r="C14" s="127">
        <f>SUM(C6:C13)</f>
        <v>1692110</v>
      </c>
      <c r="D14" s="127">
        <f>SUM(D6:D13)</f>
        <v>1835403.82</v>
      </c>
      <c r="E14" s="127">
        <f>SUM(E6:E13)</f>
        <v>143293.82</v>
      </c>
      <c r="F14" s="16"/>
      <c r="G14" s="16"/>
      <c r="H14" s="16"/>
      <c r="I14" s="16"/>
    </row>
    <row r="15" spans="1:10" ht="18" customHeight="1" x14ac:dyDescent="0.25">
      <c r="C15" s="126"/>
      <c r="D15" s="126"/>
      <c r="E15" s="127"/>
      <c r="F15" s="15"/>
      <c r="G15" s="15"/>
      <c r="H15" s="15"/>
      <c r="I15" s="15"/>
    </row>
    <row r="16" spans="1:10" x14ac:dyDescent="0.25">
      <c r="C16" s="126"/>
      <c r="D16" s="126"/>
      <c r="E16" s="127"/>
    </row>
    <row r="17" spans="1:10" ht="15.75" x14ac:dyDescent="0.25">
      <c r="A17" s="9"/>
      <c r="B17" s="10" t="s">
        <v>55</v>
      </c>
      <c r="C17" s="129"/>
      <c r="D17" s="129"/>
      <c r="E17" s="127"/>
    </row>
    <row r="18" spans="1:10" ht="15.75" x14ac:dyDescent="0.25">
      <c r="A18" s="9"/>
      <c r="B18" s="10"/>
      <c r="C18" s="129"/>
      <c r="D18" s="129"/>
      <c r="E18" s="127"/>
      <c r="F18" s="171"/>
      <c r="G18" s="171"/>
      <c r="H18" s="171"/>
      <c r="I18" s="171"/>
    </row>
    <row r="19" spans="1:10" s="9" customFormat="1" ht="15.75" x14ac:dyDescent="0.25">
      <c r="B19" s="30" t="s">
        <v>72</v>
      </c>
      <c r="C19" s="129"/>
      <c r="D19" s="129"/>
      <c r="E19" s="130"/>
      <c r="F19" s="164"/>
      <c r="G19" s="2"/>
      <c r="H19" s="165"/>
      <c r="I19" s="22"/>
      <c r="J19" s="10"/>
    </row>
    <row r="20" spans="1:10" x14ac:dyDescent="0.25">
      <c r="A20" s="22" t="s">
        <v>10</v>
      </c>
      <c r="B20" s="31" t="s">
        <v>111</v>
      </c>
      <c r="C20" s="131">
        <v>78705</v>
      </c>
      <c r="D20" s="126">
        <f>'Expense detail'!B29</f>
        <v>0</v>
      </c>
      <c r="E20" s="13">
        <f t="shared" ref="E20:E33" si="2">C20-D20</f>
        <v>78705</v>
      </c>
      <c r="F20" s="164"/>
      <c r="G20" s="2"/>
      <c r="H20" s="165"/>
      <c r="I20" s="22"/>
    </row>
    <row r="21" spans="1:10" ht="24.75" customHeight="1" x14ac:dyDescent="0.25">
      <c r="A21" s="22" t="s">
        <v>6</v>
      </c>
      <c r="B21" s="7" t="s">
        <v>9</v>
      </c>
      <c r="C21" s="126">
        <v>18000</v>
      </c>
      <c r="D21" s="126">
        <f>'Expense detail'!F29</f>
        <v>0</v>
      </c>
      <c r="E21" s="13">
        <f t="shared" si="2"/>
        <v>18000</v>
      </c>
      <c r="F21" s="164"/>
      <c r="G21" s="2"/>
      <c r="H21" s="165"/>
      <c r="I21" s="22"/>
    </row>
    <row r="22" spans="1:10" x14ac:dyDescent="0.25">
      <c r="A22" s="29" t="s">
        <v>7</v>
      </c>
      <c r="B22" s="2" t="s">
        <v>41</v>
      </c>
      <c r="C22" s="126">
        <v>1474388</v>
      </c>
      <c r="D22" s="126">
        <f>'Expense detail'!J29</f>
        <v>110059.95</v>
      </c>
      <c r="E22" s="13">
        <f t="shared" si="2"/>
        <v>1364328.05</v>
      </c>
      <c r="F22" s="164"/>
      <c r="G22" s="2"/>
      <c r="H22" s="165"/>
      <c r="I22" s="22"/>
    </row>
    <row r="23" spans="1:10" x14ac:dyDescent="0.25">
      <c r="A23" s="88" t="s">
        <v>8</v>
      </c>
      <c r="B23" s="2" t="s">
        <v>107</v>
      </c>
      <c r="C23" s="127">
        <v>100000</v>
      </c>
      <c r="D23" s="126">
        <f>'Expense detail'!N29</f>
        <v>0</v>
      </c>
      <c r="E23" s="13">
        <f>C23-D23</f>
        <v>100000</v>
      </c>
      <c r="F23" s="164"/>
      <c r="G23" s="2"/>
      <c r="H23" s="165"/>
      <c r="I23" s="22"/>
    </row>
    <row r="24" spans="1:10" x14ac:dyDescent="0.25">
      <c r="A24" s="88" t="s">
        <v>11</v>
      </c>
      <c r="B24" s="90" t="s">
        <v>112</v>
      </c>
      <c r="C24" s="126">
        <v>0</v>
      </c>
      <c r="D24" s="126">
        <f>'Expense detail'!V29</f>
        <v>0</v>
      </c>
      <c r="E24" s="13">
        <f t="shared" si="2"/>
        <v>0</v>
      </c>
      <c r="F24" s="164"/>
      <c r="G24" s="2"/>
      <c r="H24" s="165"/>
      <c r="I24" s="22"/>
    </row>
    <row r="25" spans="1:10" x14ac:dyDescent="0.25">
      <c r="A25" t="s">
        <v>54</v>
      </c>
      <c r="B25" s="7" t="s">
        <v>16</v>
      </c>
      <c r="C25" s="127">
        <v>3750</v>
      </c>
      <c r="D25" s="126">
        <f>'Expense detail'!Z29</f>
        <v>0</v>
      </c>
      <c r="E25" s="13">
        <f t="shared" si="2"/>
        <v>3750</v>
      </c>
      <c r="F25" s="164"/>
      <c r="G25" s="2"/>
      <c r="H25" s="165"/>
      <c r="I25" s="22"/>
    </row>
    <row r="26" spans="1:10" s="9" customFormat="1" ht="15.75" x14ac:dyDescent="0.25">
      <c r="A26" s="22" t="s">
        <v>14</v>
      </c>
      <c r="B26" s="7" t="s">
        <v>2</v>
      </c>
      <c r="C26" s="126">
        <v>1017</v>
      </c>
      <c r="D26" s="126">
        <f>'Expense detail'!AD29</f>
        <v>0</v>
      </c>
      <c r="E26" s="13">
        <f>C26-D26</f>
        <v>1017</v>
      </c>
      <c r="F26" s="164"/>
      <c r="G26" s="2"/>
      <c r="H26" s="165"/>
      <c r="I26" s="22"/>
      <c r="J26" s="10"/>
    </row>
    <row r="27" spans="1:10" s="9" customFormat="1" ht="15.75" x14ac:dyDescent="0.25">
      <c r="A27" s="22" t="s">
        <v>15</v>
      </c>
      <c r="B27" s="31" t="s">
        <v>135</v>
      </c>
      <c r="C27" s="126">
        <v>1250</v>
      </c>
      <c r="D27" s="126"/>
      <c r="E27" s="13"/>
      <c r="F27" s="164"/>
      <c r="G27" s="2"/>
      <c r="H27" s="165"/>
      <c r="I27" s="22"/>
      <c r="J27" s="10"/>
    </row>
    <row r="28" spans="1:10" s="36" customFormat="1" x14ac:dyDescent="0.25">
      <c r="B28" s="89" t="s">
        <v>113</v>
      </c>
      <c r="C28" s="46">
        <f>0+G46</f>
        <v>0</v>
      </c>
      <c r="D28" s="65">
        <f>'Expense detail'!AH29</f>
        <v>0</v>
      </c>
      <c r="E28" s="128">
        <f>C28-D28</f>
        <v>0</v>
      </c>
      <c r="F28" s="164"/>
      <c r="G28" s="2"/>
      <c r="H28" s="165"/>
      <c r="I28" s="22"/>
      <c r="J28" s="45"/>
    </row>
    <row r="29" spans="1:10" x14ac:dyDescent="0.25">
      <c r="A29" s="29"/>
      <c r="C29" s="127"/>
      <c r="D29" s="126"/>
      <c r="E29" s="13"/>
      <c r="F29" s="164"/>
      <c r="G29" s="2"/>
      <c r="H29" s="165"/>
      <c r="I29" s="22"/>
    </row>
    <row r="30" spans="1:10" x14ac:dyDescent="0.25">
      <c r="A30"/>
      <c r="B30" s="30" t="s">
        <v>73</v>
      </c>
      <c r="C30" s="127"/>
      <c r="D30" s="126"/>
      <c r="E30" s="13"/>
      <c r="F30" s="164"/>
      <c r="G30" s="2"/>
      <c r="H30" s="165"/>
      <c r="I30" s="22"/>
    </row>
    <row r="31" spans="1:10" ht="29.25" customHeight="1" x14ac:dyDescent="0.25">
      <c r="A31" t="s">
        <v>15</v>
      </c>
      <c r="B31" s="7" t="s">
        <v>3</v>
      </c>
      <c r="C31" s="126">
        <f>10000+G48</f>
        <v>10000</v>
      </c>
      <c r="D31" s="126">
        <f>'Expense detail'!AP29</f>
        <v>0</v>
      </c>
      <c r="E31" s="13">
        <f t="shared" si="2"/>
        <v>10000</v>
      </c>
      <c r="F31" s="164"/>
      <c r="G31" s="2"/>
      <c r="H31" s="165"/>
      <c r="I31" s="22"/>
    </row>
    <row r="32" spans="1:10" ht="18" customHeight="1" x14ac:dyDescent="0.25">
      <c r="A32" t="s">
        <v>114</v>
      </c>
      <c r="B32" s="31" t="s">
        <v>13</v>
      </c>
      <c r="C32" s="132">
        <f>5000+G49</f>
        <v>5000</v>
      </c>
      <c r="D32" s="126">
        <f>'Expense detail'!AT29</f>
        <v>0</v>
      </c>
      <c r="E32" s="13">
        <f t="shared" si="2"/>
        <v>5000</v>
      </c>
      <c r="F32" s="166"/>
      <c r="G32" s="167"/>
      <c r="H32" s="168"/>
      <c r="I32" s="167"/>
    </row>
    <row r="33" spans="1:9" ht="18" customHeight="1" x14ac:dyDescent="0.25">
      <c r="A33" t="s">
        <v>115</v>
      </c>
      <c r="B33" s="7" t="s">
        <v>5</v>
      </c>
      <c r="C33" s="126">
        <v>0</v>
      </c>
      <c r="D33" s="126">
        <f>'Expense detail'!AX29</f>
        <v>0</v>
      </c>
      <c r="E33" s="13">
        <f t="shared" si="2"/>
        <v>0</v>
      </c>
      <c r="F33" s="16"/>
      <c r="G33" s="19"/>
      <c r="H33" s="19"/>
      <c r="I33" s="19"/>
    </row>
    <row r="34" spans="1:9" ht="18" customHeight="1" x14ac:dyDescent="0.25">
      <c r="C34" s="126"/>
      <c r="D34" s="126"/>
      <c r="E34" s="13"/>
      <c r="F34" s="16"/>
      <c r="G34" s="19"/>
      <c r="H34" s="19"/>
      <c r="I34" s="19"/>
    </row>
    <row r="35" spans="1:9" ht="18" customHeight="1" x14ac:dyDescent="0.25">
      <c r="B35" s="18" t="s">
        <v>4</v>
      </c>
      <c r="C35" s="127">
        <f>SUM(C20:C33)</f>
        <v>1692110</v>
      </c>
      <c r="D35" s="127">
        <f>SUM(D20:D33)</f>
        <v>110059.95</v>
      </c>
      <c r="E35" s="13">
        <f>C35-D35</f>
        <v>1582050.05</v>
      </c>
      <c r="F35" s="16"/>
      <c r="G35" s="16"/>
      <c r="H35" s="19"/>
      <c r="I35" s="19"/>
    </row>
    <row r="36" spans="1:9" ht="18" customHeight="1" x14ac:dyDescent="0.25">
      <c r="B36" s="17"/>
      <c r="C36" s="126"/>
      <c r="D36" s="126"/>
      <c r="E36" s="13"/>
      <c r="F36" s="16"/>
      <c r="G36" s="19"/>
      <c r="H36" s="19"/>
      <c r="I36" s="19"/>
    </row>
    <row r="37" spans="1:9" ht="18" customHeight="1" x14ac:dyDescent="0.25">
      <c r="B37" s="18"/>
      <c r="C37" s="127"/>
      <c r="D37" s="127"/>
      <c r="E37" s="127"/>
    </row>
    <row r="38" spans="1:9" x14ac:dyDescent="0.25">
      <c r="B38" s="18" t="s">
        <v>53</v>
      </c>
      <c r="C38" s="127"/>
      <c r="D38" s="127">
        <f>D14-D35</f>
        <v>1725343.87</v>
      </c>
      <c r="E38" s="127"/>
    </row>
    <row r="39" spans="1:9" x14ac:dyDescent="0.25">
      <c r="B39" s="18"/>
      <c r="C39" s="15"/>
      <c r="D39" s="15"/>
    </row>
    <row r="40" spans="1:9" x14ac:dyDescent="0.25">
      <c r="B40" s="85"/>
      <c r="C40" s="87"/>
      <c r="D40" s="15"/>
    </row>
    <row r="41" spans="1:9" x14ac:dyDescent="0.25">
      <c r="B41" s="18"/>
    </row>
    <row r="42" spans="1:9" ht="30" x14ac:dyDescent="0.25">
      <c r="B42" s="79" t="s">
        <v>127</v>
      </c>
      <c r="C42" s="72"/>
      <c r="D42" s="72"/>
      <c r="E42" s="73"/>
      <c r="F42" s="78" t="s">
        <v>128</v>
      </c>
      <c r="G42" s="123"/>
      <c r="H42" s="80"/>
      <c r="I42" s="80"/>
    </row>
    <row r="43" spans="1:9" x14ac:dyDescent="0.25">
      <c r="B43" s="117" t="s">
        <v>1</v>
      </c>
      <c r="C43" s="122"/>
      <c r="D43" s="22" t="s">
        <v>117</v>
      </c>
      <c r="E43" s="74"/>
      <c r="F43" s="75" t="s">
        <v>76</v>
      </c>
      <c r="G43" s="96">
        <f>C43+C45+C46+C49+C47</f>
        <v>0</v>
      </c>
      <c r="H43" s="80"/>
      <c r="I43" s="80"/>
    </row>
    <row r="44" spans="1:9" x14ac:dyDescent="0.25">
      <c r="B44" s="118" t="s">
        <v>107</v>
      </c>
      <c r="C44" s="122"/>
      <c r="D44" s="22" t="s">
        <v>118</v>
      </c>
      <c r="E44" s="74"/>
      <c r="F44" s="91" t="s">
        <v>107</v>
      </c>
      <c r="G44" s="124">
        <f>C44</f>
        <v>0</v>
      </c>
      <c r="H44" s="80"/>
      <c r="I44" s="80"/>
    </row>
    <row r="45" spans="1:9" x14ac:dyDescent="0.25">
      <c r="B45" s="117" t="s">
        <v>123</v>
      </c>
      <c r="C45" s="122"/>
      <c r="D45" s="22" t="s">
        <v>117</v>
      </c>
      <c r="E45" s="74"/>
      <c r="F45" s="75" t="s">
        <v>112</v>
      </c>
      <c r="G45" s="96">
        <f>C50</f>
        <v>0</v>
      </c>
      <c r="H45" s="80"/>
      <c r="I45" s="80"/>
    </row>
    <row r="46" spans="1:9" x14ac:dyDescent="0.25">
      <c r="B46" s="119" t="s">
        <v>47</v>
      </c>
      <c r="C46" s="122"/>
      <c r="D46" s="22" t="s">
        <v>119</v>
      </c>
      <c r="E46" s="74"/>
      <c r="F46" s="91" t="s">
        <v>113</v>
      </c>
      <c r="G46" s="96">
        <f>C51</f>
        <v>0</v>
      </c>
      <c r="H46" s="81"/>
      <c r="I46" s="80"/>
    </row>
    <row r="47" spans="1:9" x14ac:dyDescent="0.25">
      <c r="B47" s="121" t="s">
        <v>58</v>
      </c>
      <c r="C47" s="122"/>
      <c r="D47" s="22" t="s">
        <v>119</v>
      </c>
      <c r="E47" s="76"/>
      <c r="F47" s="75" t="s">
        <v>2</v>
      </c>
      <c r="G47" s="96">
        <f>C48</f>
        <v>0</v>
      </c>
      <c r="H47" s="80"/>
      <c r="I47" s="80"/>
    </row>
    <row r="48" spans="1:9" x14ac:dyDescent="0.25">
      <c r="B48" s="119" t="s">
        <v>2</v>
      </c>
      <c r="C48" s="122"/>
      <c r="D48" s="22" t="s">
        <v>118</v>
      </c>
      <c r="E48" s="74"/>
      <c r="F48" s="75" t="s">
        <v>43</v>
      </c>
      <c r="G48" s="96">
        <f>C52</f>
        <v>0</v>
      </c>
      <c r="H48" s="80"/>
      <c r="I48" s="80"/>
    </row>
    <row r="49" spans="2:9" x14ac:dyDescent="0.25">
      <c r="B49" s="117" t="s">
        <v>41</v>
      </c>
      <c r="C49" s="122"/>
      <c r="D49" s="22" t="s">
        <v>118</v>
      </c>
      <c r="E49" s="74"/>
      <c r="F49" s="75" t="s">
        <v>13</v>
      </c>
      <c r="G49" s="96">
        <f>C53</f>
        <v>0</v>
      </c>
      <c r="H49" s="80"/>
      <c r="I49" s="80"/>
    </row>
    <row r="50" spans="2:9" x14ac:dyDescent="0.25">
      <c r="B50" s="120" t="s">
        <v>112</v>
      </c>
      <c r="C50" s="122"/>
      <c r="D50" s="22" t="s">
        <v>118</v>
      </c>
      <c r="E50" s="76"/>
      <c r="F50" s="82" t="s">
        <v>31</v>
      </c>
      <c r="G50" s="97">
        <f>SUM(G43:G49)</f>
        <v>0</v>
      </c>
      <c r="H50" s="80"/>
      <c r="I50" s="80"/>
    </row>
    <row r="51" spans="2:9" x14ac:dyDescent="0.25">
      <c r="B51" s="120" t="s">
        <v>113</v>
      </c>
      <c r="C51" s="122"/>
      <c r="D51" s="22" t="s">
        <v>118</v>
      </c>
      <c r="E51" s="74"/>
      <c r="F51" s="82"/>
      <c r="G51" s="97"/>
      <c r="H51" s="80"/>
      <c r="I51" s="80"/>
    </row>
    <row r="52" spans="2:9" ht="14.45" customHeight="1" x14ac:dyDescent="0.25">
      <c r="B52" s="121" t="s">
        <v>43</v>
      </c>
      <c r="C52" s="122"/>
      <c r="D52" s="22" t="s">
        <v>118</v>
      </c>
      <c r="E52" s="76"/>
      <c r="F52" s="112"/>
      <c r="G52" s="125"/>
      <c r="H52" s="80"/>
      <c r="I52" s="80"/>
    </row>
    <row r="53" spans="2:9" x14ac:dyDescent="0.25">
      <c r="B53" s="121" t="s">
        <v>116</v>
      </c>
      <c r="C53" s="122"/>
      <c r="D53" s="22" t="s">
        <v>118</v>
      </c>
      <c r="E53" s="112"/>
      <c r="F53" s="112"/>
      <c r="G53" s="125"/>
      <c r="H53" s="80"/>
      <c r="I53" s="80"/>
    </row>
    <row r="54" spans="2:9" x14ac:dyDescent="0.25">
      <c r="B54" s="84" t="s">
        <v>31</v>
      </c>
      <c r="C54" s="83">
        <f>SUM(C43:C53)</f>
        <v>0</v>
      </c>
      <c r="D54" s="77"/>
      <c r="E54" s="113"/>
      <c r="F54" s="113"/>
      <c r="G54" s="114"/>
      <c r="H54" s="80"/>
      <c r="I54" s="80"/>
    </row>
    <row r="55" spans="2:9" x14ac:dyDescent="0.25">
      <c r="H55" s="80"/>
      <c r="I55" s="80"/>
    </row>
  </sheetData>
  <mergeCells count="1">
    <mergeCell ref="F18:I18"/>
  </mergeCells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0"/>
  <sheetViews>
    <sheetView tabSelected="1" workbookViewId="0">
      <pane ySplit="2" topLeftCell="A3" activePane="bottomLeft" state="frozen"/>
      <selection pane="bottomLeft" activeCell="B1" sqref="B1"/>
    </sheetView>
  </sheetViews>
  <sheetFormatPr defaultColWidth="8.85546875" defaultRowHeight="15" x14ac:dyDescent="0.25"/>
  <cols>
    <col min="1" max="1" width="33.28515625" style="36" customWidth="1"/>
    <col min="2" max="2" width="19.140625" style="149" customWidth="1"/>
    <col min="3" max="3" width="12.85546875" style="36" bestFit="1" customWidth="1"/>
    <col min="4" max="5" width="6.28515625" style="36" customWidth="1"/>
    <col min="6" max="6" width="17.28515625" style="36" customWidth="1"/>
    <col min="7" max="7" width="20.85546875" style="36" bestFit="1" customWidth="1"/>
    <col min="8" max="8" width="12.85546875" style="180" bestFit="1" customWidth="1"/>
    <col min="9" max="9" width="8.85546875" style="36"/>
    <col min="10" max="10" width="18.85546875" style="36" bestFit="1" customWidth="1"/>
    <col min="11" max="11" width="19" style="36" bestFit="1" customWidth="1"/>
    <col min="12" max="12" width="16.85546875" style="36" bestFit="1" customWidth="1"/>
    <col min="13" max="13" width="12.140625" style="180" bestFit="1" customWidth="1"/>
    <col min="14" max="16" width="8.85546875" style="36"/>
    <col min="17" max="17" width="8.85546875" style="149"/>
    <col min="18" max="16384" width="8.85546875" style="36"/>
  </cols>
  <sheetData>
    <row r="1" spans="1:13" s="35" customFormat="1" ht="18.75" x14ac:dyDescent="0.3">
      <c r="A1" s="28" t="s">
        <v>59</v>
      </c>
      <c r="B1" s="179">
        <f>B579-G579</f>
        <v>17312.390000000014</v>
      </c>
      <c r="C1" s="99" t="s">
        <v>109</v>
      </c>
      <c r="G1" s="50"/>
      <c r="H1" s="50"/>
      <c r="M1" s="50"/>
    </row>
    <row r="2" spans="1:13" ht="30" x14ac:dyDescent="0.25">
      <c r="A2" s="51" t="s">
        <v>63</v>
      </c>
      <c r="B2" s="154">
        <v>17312.39</v>
      </c>
      <c r="C2" s="116">
        <v>45323</v>
      </c>
      <c r="D2" s="98"/>
    </row>
    <row r="4" spans="1:13" ht="45" x14ac:dyDescent="0.25">
      <c r="A4" s="35" t="s">
        <v>60</v>
      </c>
      <c r="B4" s="181" t="s">
        <v>48</v>
      </c>
      <c r="C4" s="34" t="s">
        <v>120</v>
      </c>
      <c r="D4" s="34"/>
      <c r="E4" s="35"/>
      <c r="F4" s="35" t="s">
        <v>62</v>
      </c>
      <c r="G4" s="181" t="s">
        <v>61</v>
      </c>
      <c r="H4" s="58" t="s">
        <v>67</v>
      </c>
      <c r="I4" s="35"/>
      <c r="J4" s="35" t="s">
        <v>68</v>
      </c>
      <c r="K4" s="181" t="s">
        <v>69</v>
      </c>
      <c r="L4" s="56" t="s">
        <v>64</v>
      </c>
      <c r="M4" s="50" t="s">
        <v>70</v>
      </c>
    </row>
    <row r="5" spans="1:13" x14ac:dyDescent="0.25">
      <c r="A5" s="156" t="s">
        <v>75</v>
      </c>
      <c r="B5" s="182">
        <v>3918.08</v>
      </c>
      <c r="C5" s="71">
        <v>45293</v>
      </c>
      <c r="D5" s="71"/>
      <c r="F5" s="98" t="s">
        <v>138</v>
      </c>
      <c r="G5" s="20">
        <v>27.5</v>
      </c>
      <c r="H5" s="5">
        <v>45293.168043981481</v>
      </c>
      <c r="I5" s="98"/>
      <c r="J5" s="98" t="s">
        <v>139</v>
      </c>
      <c r="K5" s="20">
        <v>27.5</v>
      </c>
      <c r="L5" s="20">
        <v>0</v>
      </c>
      <c r="M5" s="5">
        <v>45293</v>
      </c>
    </row>
    <row r="6" spans="1:13" x14ac:dyDescent="0.25">
      <c r="A6" s="98" t="s">
        <v>136</v>
      </c>
      <c r="B6" s="20">
        <v>110000</v>
      </c>
      <c r="C6" s="5">
        <v>45294</v>
      </c>
      <c r="F6" s="98" t="s">
        <v>140</v>
      </c>
      <c r="G6" s="20">
        <v>5319.73</v>
      </c>
      <c r="H6" s="5">
        <v>45294.715729166666</v>
      </c>
      <c r="I6" s="98"/>
      <c r="J6" s="98" t="s">
        <v>141</v>
      </c>
      <c r="K6" s="20">
        <v>5319.73</v>
      </c>
      <c r="L6" s="20">
        <v>0</v>
      </c>
      <c r="M6" s="5">
        <v>45294</v>
      </c>
    </row>
    <row r="7" spans="1:13" x14ac:dyDescent="0.25">
      <c r="A7" s="98" t="s">
        <v>142</v>
      </c>
      <c r="B7" s="20">
        <v>20000</v>
      </c>
      <c r="C7" s="5">
        <v>45307</v>
      </c>
      <c r="F7" s="98" t="s">
        <v>143</v>
      </c>
      <c r="G7" s="20">
        <v>5039.53</v>
      </c>
      <c r="H7" s="5">
        <v>45294.719502314816</v>
      </c>
      <c r="I7" s="98"/>
      <c r="J7" s="98" t="s">
        <v>144</v>
      </c>
      <c r="K7" s="20">
        <v>5039.53</v>
      </c>
      <c r="L7" s="20">
        <v>0</v>
      </c>
      <c r="M7" s="5">
        <v>45294</v>
      </c>
    </row>
    <row r="8" spans="1:13" x14ac:dyDescent="0.25">
      <c r="A8" s="98" t="s">
        <v>145</v>
      </c>
      <c r="B8" s="20">
        <v>89740</v>
      </c>
      <c r="C8" s="5">
        <v>45317</v>
      </c>
      <c r="F8" s="98" t="s">
        <v>146</v>
      </c>
      <c r="G8" s="20">
        <v>9528.69</v>
      </c>
      <c r="H8" s="5">
        <v>45294.722418981481</v>
      </c>
      <c r="I8" s="98"/>
      <c r="J8" s="98" t="s">
        <v>147</v>
      </c>
      <c r="K8" s="20">
        <v>9528.69</v>
      </c>
      <c r="L8" s="20">
        <v>0</v>
      </c>
      <c r="M8" s="5">
        <v>45294</v>
      </c>
    </row>
    <row r="9" spans="1:13" x14ac:dyDescent="0.25">
      <c r="F9" s="98" t="s">
        <v>148</v>
      </c>
      <c r="G9" s="20">
        <v>5205</v>
      </c>
      <c r="H9" s="5">
        <v>45294.726168981484</v>
      </c>
      <c r="I9" s="98"/>
      <c r="J9" s="98" t="s">
        <v>149</v>
      </c>
      <c r="K9" s="20">
        <v>5205</v>
      </c>
      <c r="L9" s="20">
        <v>0</v>
      </c>
      <c r="M9" s="5">
        <v>45294</v>
      </c>
    </row>
    <row r="10" spans="1:13" x14ac:dyDescent="0.25">
      <c r="A10" s="155"/>
      <c r="C10" s="5"/>
      <c r="F10" s="98" t="s">
        <v>150</v>
      </c>
      <c r="G10" s="20">
        <v>4044.85</v>
      </c>
      <c r="H10" s="5">
        <v>45294.726967592593</v>
      </c>
      <c r="I10" s="98"/>
      <c r="J10" s="98" t="s">
        <v>151</v>
      </c>
      <c r="K10" s="20">
        <v>4044.85</v>
      </c>
      <c r="L10" s="20">
        <v>0</v>
      </c>
      <c r="M10" s="5">
        <v>45294</v>
      </c>
    </row>
    <row r="11" spans="1:13" x14ac:dyDescent="0.25">
      <c r="A11" s="155"/>
      <c r="C11" s="5"/>
      <c r="F11" s="98" t="s">
        <v>152</v>
      </c>
      <c r="G11" s="20">
        <v>5100.42</v>
      </c>
      <c r="H11" s="5">
        <v>45294.728101851855</v>
      </c>
      <c r="I11" s="98"/>
      <c r="J11" s="98" t="s">
        <v>153</v>
      </c>
      <c r="K11" s="20">
        <v>5100.42</v>
      </c>
      <c r="L11" s="20">
        <v>0</v>
      </c>
      <c r="M11" s="5">
        <v>45294</v>
      </c>
    </row>
    <row r="12" spans="1:13" x14ac:dyDescent="0.25">
      <c r="A12" s="155"/>
      <c r="C12" s="21"/>
      <c r="F12" s="98" t="s">
        <v>154</v>
      </c>
      <c r="G12" s="20">
        <v>11767.72</v>
      </c>
      <c r="H12" s="5">
        <v>45294.732800925929</v>
      </c>
      <c r="I12" s="98"/>
      <c r="J12" s="98" t="s">
        <v>155</v>
      </c>
      <c r="K12" s="20">
        <v>11767.72</v>
      </c>
      <c r="L12" s="20">
        <v>0</v>
      </c>
      <c r="M12" s="5">
        <v>45294</v>
      </c>
    </row>
    <row r="13" spans="1:13" x14ac:dyDescent="0.25">
      <c r="A13" s="155"/>
      <c r="C13" s="21"/>
      <c r="F13" s="98" t="s">
        <v>156</v>
      </c>
      <c r="G13" s="20">
        <v>111.98</v>
      </c>
      <c r="H13" s="5">
        <v>45295.804884259262</v>
      </c>
      <c r="I13" s="98"/>
      <c r="J13" s="98" t="s">
        <v>157</v>
      </c>
      <c r="K13" s="20">
        <v>111.98</v>
      </c>
      <c r="L13" s="20">
        <v>0</v>
      </c>
      <c r="M13" s="5">
        <v>45295</v>
      </c>
    </row>
    <row r="14" spans="1:13" x14ac:dyDescent="0.25">
      <c r="A14" s="155"/>
      <c r="C14" s="5"/>
      <c r="F14" s="98" t="s">
        <v>158</v>
      </c>
      <c r="G14" s="20">
        <v>140</v>
      </c>
      <c r="H14" s="5">
        <v>45299.168171296296</v>
      </c>
      <c r="I14" s="98"/>
      <c r="J14" s="98" t="s">
        <v>159</v>
      </c>
      <c r="K14" s="20">
        <v>140</v>
      </c>
      <c r="L14" s="20">
        <v>0</v>
      </c>
      <c r="M14" s="5">
        <v>45299</v>
      </c>
    </row>
    <row r="15" spans="1:13" x14ac:dyDescent="0.25">
      <c r="A15" s="155"/>
      <c r="C15" s="5"/>
      <c r="F15" s="98" t="s">
        <v>160</v>
      </c>
      <c r="G15" s="20">
        <v>49.55</v>
      </c>
      <c r="H15" s="5">
        <v>45299.459502314814</v>
      </c>
      <c r="I15" s="98"/>
      <c r="J15" s="98" t="s">
        <v>161</v>
      </c>
      <c r="K15" s="20">
        <v>49.55</v>
      </c>
      <c r="L15" s="20">
        <v>0</v>
      </c>
      <c r="M15" s="5">
        <v>45299</v>
      </c>
    </row>
    <row r="16" spans="1:13" x14ac:dyDescent="0.25">
      <c r="A16" s="155"/>
      <c r="C16" s="5"/>
      <c r="F16" s="98" t="s">
        <v>162</v>
      </c>
      <c r="G16" s="20">
        <v>8426</v>
      </c>
      <c r="H16" s="5">
        <v>45299.472407407404</v>
      </c>
      <c r="I16" s="98"/>
      <c r="J16" s="98" t="s">
        <v>163</v>
      </c>
      <c r="K16" s="20">
        <v>8426</v>
      </c>
      <c r="L16" s="20">
        <v>0</v>
      </c>
      <c r="M16" s="5">
        <v>45299</v>
      </c>
    </row>
    <row r="17" spans="1:13" x14ac:dyDescent="0.25">
      <c r="A17" s="155"/>
      <c r="C17" s="5"/>
      <c r="F17" s="98" t="s">
        <v>164</v>
      </c>
      <c r="G17" s="20">
        <v>14662.2</v>
      </c>
      <c r="H17" s="5">
        <v>45299.487222222226</v>
      </c>
      <c r="I17" s="98"/>
      <c r="J17" s="98" t="s">
        <v>141</v>
      </c>
      <c r="K17" s="20">
        <v>14662.2</v>
      </c>
      <c r="L17" s="20">
        <v>0</v>
      </c>
      <c r="M17" s="5">
        <v>45299</v>
      </c>
    </row>
    <row r="18" spans="1:13" x14ac:dyDescent="0.25">
      <c r="A18" s="155"/>
      <c r="C18" s="21"/>
      <c r="F18" s="98" t="s">
        <v>165</v>
      </c>
      <c r="G18" s="20">
        <v>1519.53</v>
      </c>
      <c r="H18" s="5">
        <v>45299.488749999997</v>
      </c>
      <c r="I18" s="98"/>
      <c r="J18" s="98" t="s">
        <v>166</v>
      </c>
      <c r="K18" s="20">
        <v>1519.53</v>
      </c>
      <c r="L18" s="20">
        <v>0</v>
      </c>
      <c r="M18" s="5">
        <v>45299</v>
      </c>
    </row>
    <row r="19" spans="1:13" x14ac:dyDescent="0.25">
      <c r="A19" s="155"/>
      <c r="C19" s="21"/>
      <c r="F19" s="98" t="s">
        <v>167</v>
      </c>
      <c r="G19" s="20">
        <v>3091.48</v>
      </c>
      <c r="H19" s="5">
        <v>45299.490023148152</v>
      </c>
      <c r="I19" s="98"/>
      <c r="J19" s="98" t="s">
        <v>168</v>
      </c>
      <c r="K19" s="20">
        <v>3091.48</v>
      </c>
      <c r="L19" s="20">
        <v>0</v>
      </c>
      <c r="M19" s="5">
        <v>45299</v>
      </c>
    </row>
    <row r="20" spans="1:13" x14ac:dyDescent="0.25">
      <c r="A20" s="155"/>
      <c r="C20" s="21"/>
      <c r="F20" s="98" t="s">
        <v>169</v>
      </c>
      <c r="G20" s="20">
        <v>2304.8000000000002</v>
      </c>
      <c r="H20" s="5">
        <v>45299.491956018515</v>
      </c>
      <c r="I20" s="98"/>
      <c r="J20" s="98" t="s">
        <v>170</v>
      </c>
      <c r="K20" s="20">
        <v>2304.8000000000002</v>
      </c>
      <c r="L20" s="20">
        <v>0</v>
      </c>
      <c r="M20" s="5">
        <v>45299</v>
      </c>
    </row>
    <row r="21" spans="1:13" x14ac:dyDescent="0.25">
      <c r="A21" s="155"/>
      <c r="C21" s="21"/>
      <c r="F21" s="98" t="s">
        <v>171</v>
      </c>
      <c r="G21" s="20">
        <v>3673.08</v>
      </c>
      <c r="H21" s="5">
        <v>45299.573761574073</v>
      </c>
      <c r="I21" s="98"/>
      <c r="J21" s="98" t="s">
        <v>172</v>
      </c>
      <c r="K21" s="20">
        <v>3673.08</v>
      </c>
      <c r="L21" s="20">
        <v>0</v>
      </c>
      <c r="M21" s="5">
        <v>45299</v>
      </c>
    </row>
    <row r="22" spans="1:13" x14ac:dyDescent="0.25">
      <c r="A22" s="155"/>
      <c r="C22" s="21"/>
      <c r="F22" s="98" t="s">
        <v>173</v>
      </c>
      <c r="G22" s="20">
        <v>18076.8</v>
      </c>
      <c r="H22" s="5">
        <v>45299.580763888887</v>
      </c>
      <c r="I22" s="98"/>
      <c r="J22" s="98" t="s">
        <v>174</v>
      </c>
      <c r="K22" s="20">
        <v>18076.8</v>
      </c>
      <c r="L22" s="20">
        <v>0</v>
      </c>
      <c r="M22" s="5">
        <v>45299</v>
      </c>
    </row>
    <row r="23" spans="1:13" x14ac:dyDescent="0.25">
      <c r="A23" s="155"/>
      <c r="C23" s="21"/>
      <c r="F23" s="98" t="s">
        <v>175</v>
      </c>
      <c r="G23" s="20">
        <v>5515.31</v>
      </c>
      <c r="H23" s="5">
        <v>45299.64775462963</v>
      </c>
      <c r="I23" s="98"/>
      <c r="J23" s="98" t="s">
        <v>176</v>
      </c>
      <c r="K23" s="20">
        <v>5515.31</v>
      </c>
      <c r="L23" s="20">
        <v>0</v>
      </c>
      <c r="M23" s="5">
        <v>45299</v>
      </c>
    </row>
    <row r="24" spans="1:13" x14ac:dyDescent="0.25">
      <c r="A24" s="155"/>
      <c r="B24" s="20"/>
      <c r="C24" s="5"/>
      <c r="F24" s="98" t="s">
        <v>177</v>
      </c>
      <c r="G24" s="20">
        <v>315.74</v>
      </c>
      <c r="H24" s="5">
        <v>45300.16646990741</v>
      </c>
      <c r="I24" s="98"/>
      <c r="J24" s="98" t="s">
        <v>178</v>
      </c>
      <c r="K24" s="20">
        <v>315.74</v>
      </c>
      <c r="L24" s="20">
        <v>0</v>
      </c>
      <c r="M24" s="5">
        <v>45300</v>
      </c>
    </row>
    <row r="25" spans="1:13" x14ac:dyDescent="0.25">
      <c r="A25" s="155"/>
      <c r="B25" s="20"/>
      <c r="C25" s="5"/>
      <c r="F25" s="98" t="s">
        <v>179</v>
      </c>
      <c r="G25" s="20">
        <v>2714.64</v>
      </c>
      <c r="H25" s="5">
        <v>45300.482881944445</v>
      </c>
      <c r="I25" s="98"/>
      <c r="J25" s="98" t="s">
        <v>180</v>
      </c>
      <c r="K25" s="20">
        <v>2714.64</v>
      </c>
      <c r="L25" s="20">
        <v>0</v>
      </c>
      <c r="M25" s="5">
        <v>45300</v>
      </c>
    </row>
    <row r="26" spans="1:13" x14ac:dyDescent="0.25">
      <c r="A26" s="155"/>
      <c r="C26" s="21"/>
      <c r="F26" s="98" t="s">
        <v>181</v>
      </c>
      <c r="G26" s="20">
        <v>919.19</v>
      </c>
      <c r="H26" s="5">
        <v>45300.484942129631</v>
      </c>
      <c r="I26" s="98"/>
      <c r="J26" s="98" t="s">
        <v>182</v>
      </c>
      <c r="K26" s="20">
        <v>919.19</v>
      </c>
      <c r="L26" s="20">
        <v>0</v>
      </c>
      <c r="M26" s="5">
        <v>45300</v>
      </c>
    </row>
    <row r="27" spans="1:13" x14ac:dyDescent="0.25">
      <c r="A27" s="155"/>
      <c r="C27" s="21"/>
      <c r="F27" s="98" t="s">
        <v>183</v>
      </c>
      <c r="G27" s="20">
        <v>17.399999999999999</v>
      </c>
      <c r="H27" s="5">
        <v>45302.164756944447</v>
      </c>
      <c r="I27" s="98"/>
      <c r="J27" s="98" t="s">
        <v>184</v>
      </c>
      <c r="K27" s="20">
        <v>17.399999999999999</v>
      </c>
      <c r="L27" s="20">
        <v>0</v>
      </c>
      <c r="M27" s="5">
        <v>45302</v>
      </c>
    </row>
    <row r="28" spans="1:13" x14ac:dyDescent="0.25">
      <c r="A28" s="155"/>
      <c r="C28" s="21"/>
      <c r="F28" s="98" t="s">
        <v>185</v>
      </c>
      <c r="G28" s="20">
        <v>374.98</v>
      </c>
      <c r="H28" s="5">
        <v>45307.166967592595</v>
      </c>
      <c r="I28" s="98"/>
      <c r="J28" s="98" t="s">
        <v>186</v>
      </c>
      <c r="K28" s="20">
        <v>374.98</v>
      </c>
      <c r="L28" s="20">
        <v>0</v>
      </c>
      <c r="M28" s="5">
        <v>45307</v>
      </c>
    </row>
    <row r="29" spans="1:13" x14ac:dyDescent="0.25">
      <c r="A29" s="157"/>
      <c r="C29" s="21"/>
      <c r="F29" s="98" t="s">
        <v>187</v>
      </c>
      <c r="G29" s="20">
        <v>2730.74</v>
      </c>
      <c r="H29" s="5">
        <v>45307.669918981483</v>
      </c>
      <c r="I29" s="98"/>
      <c r="J29" s="98" t="s">
        <v>188</v>
      </c>
      <c r="K29" s="20">
        <v>2730.74</v>
      </c>
      <c r="L29" s="20">
        <v>0</v>
      </c>
      <c r="M29" s="5">
        <v>45307</v>
      </c>
    </row>
    <row r="30" spans="1:13" x14ac:dyDescent="0.25">
      <c r="A30" s="157"/>
      <c r="C30" s="21"/>
      <c r="F30" s="98" t="s">
        <v>189</v>
      </c>
      <c r="G30" s="20">
        <v>579.83000000000004</v>
      </c>
      <c r="H30" s="5">
        <v>45307.671967592592</v>
      </c>
      <c r="I30" s="98"/>
      <c r="J30" s="98" t="s">
        <v>190</v>
      </c>
      <c r="K30" s="20">
        <v>579.83000000000004</v>
      </c>
      <c r="L30" s="20">
        <v>0</v>
      </c>
      <c r="M30" s="5">
        <v>45307</v>
      </c>
    </row>
    <row r="31" spans="1:13" x14ac:dyDescent="0.25">
      <c r="A31" s="157"/>
      <c r="B31" s="61"/>
      <c r="C31" s="5"/>
      <c r="F31" s="98" t="s">
        <v>191</v>
      </c>
      <c r="G31" s="20">
        <v>2893.63</v>
      </c>
      <c r="H31" s="5">
        <v>45307.696053240739</v>
      </c>
      <c r="I31" s="98"/>
      <c r="J31" s="98" t="s">
        <v>192</v>
      </c>
      <c r="K31" s="20">
        <v>2893.63</v>
      </c>
      <c r="L31" s="20">
        <v>0</v>
      </c>
      <c r="M31" s="5">
        <v>45307</v>
      </c>
    </row>
    <row r="32" spans="1:13" x14ac:dyDescent="0.25">
      <c r="A32" s="155"/>
      <c r="C32" s="21"/>
      <c r="F32" s="98" t="s">
        <v>193</v>
      </c>
      <c r="G32" s="20">
        <v>83.62</v>
      </c>
      <c r="H32" s="5">
        <v>45307.700659722221</v>
      </c>
      <c r="I32" s="98"/>
      <c r="J32" s="98" t="s">
        <v>194</v>
      </c>
      <c r="K32" s="20">
        <v>83.62</v>
      </c>
      <c r="L32" s="20">
        <v>0</v>
      </c>
      <c r="M32" s="5">
        <v>45307</v>
      </c>
    </row>
    <row r="33" spans="1:13" x14ac:dyDescent="0.25">
      <c r="A33" s="155"/>
      <c r="C33" s="21"/>
      <c r="F33" s="98" t="s">
        <v>195</v>
      </c>
      <c r="G33" s="20">
        <v>4500</v>
      </c>
      <c r="H33" s="5">
        <v>45307.712800925925</v>
      </c>
      <c r="I33" s="98"/>
      <c r="J33" s="98" t="s">
        <v>196</v>
      </c>
      <c r="K33" s="20">
        <v>4500</v>
      </c>
      <c r="L33" s="20">
        <v>0</v>
      </c>
      <c r="M33" s="5">
        <v>45307</v>
      </c>
    </row>
    <row r="34" spans="1:13" x14ac:dyDescent="0.25">
      <c r="C34" s="21"/>
      <c r="F34" s="98" t="s">
        <v>197</v>
      </c>
      <c r="G34" s="20">
        <v>1042.98</v>
      </c>
      <c r="H34" s="5">
        <v>45314.16783564815</v>
      </c>
      <c r="I34" s="98"/>
      <c r="J34" s="98" t="s">
        <v>198</v>
      </c>
      <c r="K34" s="20">
        <v>1042.98</v>
      </c>
      <c r="L34" s="20">
        <v>0</v>
      </c>
      <c r="M34" s="5">
        <v>45314</v>
      </c>
    </row>
    <row r="35" spans="1:13" x14ac:dyDescent="0.25">
      <c r="B35" s="98"/>
      <c r="F35" s="98"/>
      <c r="G35" s="20">
        <v>0</v>
      </c>
      <c r="H35" s="5">
        <v>45316</v>
      </c>
      <c r="I35" s="98"/>
      <c r="J35" s="98" t="s">
        <v>199</v>
      </c>
      <c r="K35" s="20">
        <v>0</v>
      </c>
      <c r="L35" s="20">
        <v>2223.0300000000002</v>
      </c>
      <c r="M35" s="5">
        <v>45316</v>
      </c>
    </row>
    <row r="36" spans="1:13" x14ac:dyDescent="0.25">
      <c r="B36" s="98"/>
      <c r="F36" s="98"/>
      <c r="G36" s="20">
        <v>0</v>
      </c>
      <c r="H36" s="5">
        <v>45316</v>
      </c>
      <c r="I36" s="98"/>
      <c r="J36" s="98" t="s">
        <v>200</v>
      </c>
      <c r="K36" s="20">
        <v>0</v>
      </c>
      <c r="L36" s="20">
        <v>968.3</v>
      </c>
      <c r="M36" s="5">
        <v>45316</v>
      </c>
    </row>
    <row r="37" spans="1:13" x14ac:dyDescent="0.25">
      <c r="B37" s="98"/>
      <c r="F37" s="98" t="s">
        <v>201</v>
      </c>
      <c r="G37" s="20">
        <v>620.34</v>
      </c>
      <c r="H37" s="5">
        <v>45316.564849537041</v>
      </c>
      <c r="I37" s="98"/>
      <c r="J37" s="98" t="s">
        <v>190</v>
      </c>
      <c r="K37" s="20">
        <v>620.34</v>
      </c>
      <c r="L37" s="20">
        <v>0</v>
      </c>
      <c r="M37" s="5">
        <v>45316</v>
      </c>
    </row>
    <row r="38" spans="1:13" x14ac:dyDescent="0.25">
      <c r="B38" s="98"/>
      <c r="F38" s="98" t="s">
        <v>202</v>
      </c>
      <c r="G38" s="20">
        <v>4487.3</v>
      </c>
      <c r="H38" s="5">
        <v>45316.565555555557</v>
      </c>
      <c r="I38" s="98"/>
      <c r="J38" s="98" t="s">
        <v>203</v>
      </c>
      <c r="K38" s="20">
        <v>4487.3</v>
      </c>
      <c r="L38" s="20">
        <v>0</v>
      </c>
      <c r="M38" s="5">
        <v>45316</v>
      </c>
    </row>
    <row r="39" spans="1:13" x14ac:dyDescent="0.25">
      <c r="B39" s="98"/>
      <c r="F39" s="98" t="s">
        <v>204</v>
      </c>
      <c r="G39" s="20">
        <v>3479.03</v>
      </c>
      <c r="H39" s="5">
        <v>45316.566712962966</v>
      </c>
      <c r="I39" s="98"/>
      <c r="J39" s="98" t="s">
        <v>205</v>
      </c>
      <c r="K39" s="20">
        <v>3479.03</v>
      </c>
      <c r="L39" s="20">
        <v>0</v>
      </c>
      <c r="M39" s="5">
        <v>45316</v>
      </c>
    </row>
    <row r="40" spans="1:13" x14ac:dyDescent="0.25">
      <c r="B40" s="98"/>
      <c r="F40" s="98" t="s">
        <v>206</v>
      </c>
      <c r="G40" s="20">
        <v>1174.31</v>
      </c>
      <c r="H40" s="5">
        <v>45316.570057870369</v>
      </c>
      <c r="I40" s="98"/>
      <c r="J40" s="98" t="s">
        <v>207</v>
      </c>
      <c r="K40" s="20">
        <v>1174.31</v>
      </c>
      <c r="L40" s="20">
        <v>0</v>
      </c>
      <c r="M40" s="5">
        <v>45316</v>
      </c>
    </row>
    <row r="41" spans="1:13" x14ac:dyDescent="0.25">
      <c r="B41" s="98"/>
      <c r="F41" s="98" t="s">
        <v>208</v>
      </c>
      <c r="G41" s="20">
        <v>1046.74</v>
      </c>
      <c r="H41" s="5">
        <v>45316.573483796295</v>
      </c>
      <c r="I41" s="98"/>
      <c r="J41" s="98" t="s">
        <v>188</v>
      </c>
      <c r="K41" s="20">
        <v>1046.74</v>
      </c>
      <c r="L41" s="20">
        <v>0</v>
      </c>
      <c r="M41" s="5">
        <v>45316</v>
      </c>
    </row>
    <row r="42" spans="1:13" x14ac:dyDescent="0.25">
      <c r="B42" s="98"/>
      <c r="F42" s="98" t="s">
        <v>209</v>
      </c>
      <c r="G42" s="20">
        <v>3110.04</v>
      </c>
      <c r="H42" s="5">
        <v>45316.577523148146</v>
      </c>
      <c r="I42" s="98"/>
      <c r="J42" s="98" t="s">
        <v>188</v>
      </c>
      <c r="K42" s="20">
        <v>3110.04</v>
      </c>
      <c r="L42" s="20">
        <v>0</v>
      </c>
      <c r="M42" s="5">
        <v>45316</v>
      </c>
    </row>
    <row r="43" spans="1:13" x14ac:dyDescent="0.25">
      <c r="B43" s="98"/>
      <c r="F43" s="98" t="s">
        <v>210</v>
      </c>
      <c r="G43" s="20">
        <v>195</v>
      </c>
      <c r="H43" s="5">
        <v>45317.629386574074</v>
      </c>
      <c r="I43" s="98"/>
      <c r="J43" s="98" t="s">
        <v>211</v>
      </c>
      <c r="K43" s="20">
        <v>195</v>
      </c>
      <c r="L43" s="20">
        <v>0</v>
      </c>
      <c r="M43" s="5">
        <v>45317</v>
      </c>
    </row>
    <row r="44" spans="1:13" x14ac:dyDescent="0.25">
      <c r="B44" s="98"/>
      <c r="F44" s="98" t="s">
        <v>212</v>
      </c>
      <c r="G44" s="20">
        <v>2088.88</v>
      </c>
      <c r="H44" s="5">
        <v>45317.74591435185</v>
      </c>
      <c r="I44" s="98"/>
      <c r="J44" s="98" t="s">
        <v>213</v>
      </c>
      <c r="K44" s="20">
        <v>2088.88</v>
      </c>
      <c r="L44" s="20">
        <v>0</v>
      </c>
      <c r="M44" s="5">
        <v>45317</v>
      </c>
    </row>
    <row r="45" spans="1:13" x14ac:dyDescent="0.25">
      <c r="B45" s="98"/>
      <c r="F45" s="98" t="s">
        <v>214</v>
      </c>
      <c r="G45" s="20">
        <v>18495.080000000002</v>
      </c>
      <c r="H45" s="5">
        <v>45317.767500000002</v>
      </c>
      <c r="I45" s="98"/>
      <c r="J45" s="98" t="s">
        <v>176</v>
      </c>
      <c r="K45" s="20">
        <v>18495.080000000002</v>
      </c>
      <c r="L45" s="20">
        <v>0</v>
      </c>
      <c r="M45" s="5">
        <v>45317</v>
      </c>
    </row>
    <row r="46" spans="1:13" x14ac:dyDescent="0.25">
      <c r="B46" s="98"/>
      <c r="F46" s="98" t="s">
        <v>215</v>
      </c>
      <c r="G46" s="20">
        <v>7207.78</v>
      </c>
      <c r="H46" s="5">
        <v>45317.767997685187</v>
      </c>
      <c r="I46" s="98"/>
      <c r="J46" s="98" t="s">
        <v>216</v>
      </c>
      <c r="K46" s="20">
        <v>7207.78</v>
      </c>
      <c r="L46" s="20">
        <v>0</v>
      </c>
      <c r="M46" s="5">
        <v>45317</v>
      </c>
    </row>
    <row r="47" spans="1:13" x14ac:dyDescent="0.25">
      <c r="B47" s="98"/>
      <c r="F47" s="98" t="s">
        <v>217</v>
      </c>
      <c r="G47" s="20">
        <v>2411</v>
      </c>
      <c r="H47" s="5">
        <v>45317.768368055556</v>
      </c>
      <c r="I47" s="98"/>
      <c r="J47" s="98" t="s">
        <v>218</v>
      </c>
      <c r="K47" s="20">
        <v>2411</v>
      </c>
      <c r="L47" s="20">
        <v>0</v>
      </c>
      <c r="M47" s="5">
        <v>45317</v>
      </c>
    </row>
    <row r="48" spans="1:13" x14ac:dyDescent="0.25">
      <c r="B48" s="98"/>
      <c r="F48" s="98" t="s">
        <v>219</v>
      </c>
      <c r="G48" s="20">
        <v>663.48</v>
      </c>
      <c r="H48" s="5">
        <v>45317.768645833334</v>
      </c>
      <c r="I48" s="98"/>
      <c r="J48" s="98" t="s">
        <v>153</v>
      </c>
      <c r="K48" s="20">
        <v>663.48</v>
      </c>
      <c r="L48" s="20">
        <v>0</v>
      </c>
      <c r="M48" s="5">
        <v>45317</v>
      </c>
    </row>
    <row r="49" spans="2:13" x14ac:dyDescent="0.25">
      <c r="B49" s="98"/>
      <c r="F49" s="98" t="s">
        <v>220</v>
      </c>
      <c r="G49" s="20">
        <v>491.74</v>
      </c>
      <c r="H49" s="5">
        <v>45317.768935185188</v>
      </c>
      <c r="I49" s="98"/>
      <c r="J49" s="98" t="s">
        <v>221</v>
      </c>
      <c r="K49" s="20">
        <v>491.74</v>
      </c>
      <c r="L49" s="20">
        <v>0</v>
      </c>
      <c r="M49" s="5">
        <v>45317</v>
      </c>
    </row>
    <row r="50" spans="2:13" x14ac:dyDescent="0.25">
      <c r="B50" s="98"/>
      <c r="F50" s="98" t="s">
        <v>222</v>
      </c>
      <c r="G50" s="20">
        <v>2010.61</v>
      </c>
      <c r="H50" s="5">
        <v>45317.772743055553</v>
      </c>
      <c r="I50" s="98"/>
      <c r="J50" s="98" t="s">
        <v>223</v>
      </c>
      <c r="K50" s="20">
        <v>2010.61</v>
      </c>
      <c r="L50" s="20">
        <v>0</v>
      </c>
      <c r="M50" s="5">
        <v>45317</v>
      </c>
    </row>
    <row r="51" spans="2:13" x14ac:dyDescent="0.25">
      <c r="B51" s="98"/>
      <c r="F51" s="98" t="s">
        <v>224</v>
      </c>
      <c r="G51" s="20">
        <v>11603.08</v>
      </c>
      <c r="H51" s="5">
        <v>45317.779247685183</v>
      </c>
      <c r="I51" s="98"/>
      <c r="J51" s="98" t="s">
        <v>225</v>
      </c>
      <c r="K51" s="20">
        <v>11603.08</v>
      </c>
      <c r="L51" s="20">
        <v>0</v>
      </c>
      <c r="M51" s="5">
        <v>45317</v>
      </c>
    </row>
    <row r="52" spans="2:13" x14ac:dyDescent="0.25">
      <c r="B52" s="98"/>
      <c r="F52" s="98" t="s">
        <v>226</v>
      </c>
      <c r="G52" s="20">
        <v>305.77</v>
      </c>
      <c r="H52" s="5">
        <v>45317.779930555553</v>
      </c>
      <c r="I52" s="98"/>
      <c r="J52" s="98" t="s">
        <v>194</v>
      </c>
      <c r="K52" s="20">
        <v>305.77</v>
      </c>
      <c r="L52" s="20">
        <v>0</v>
      </c>
      <c r="M52" s="5">
        <v>45317</v>
      </c>
    </row>
    <row r="53" spans="2:13" x14ac:dyDescent="0.25">
      <c r="B53" s="98"/>
      <c r="F53" s="98" t="s">
        <v>227</v>
      </c>
      <c r="G53" s="20">
        <v>8984.43</v>
      </c>
      <c r="H53" s="5">
        <v>45318.033229166664</v>
      </c>
      <c r="I53" s="98"/>
      <c r="J53" s="98" t="s">
        <v>228</v>
      </c>
      <c r="K53" s="20">
        <v>8984.43</v>
      </c>
      <c r="L53" s="20">
        <v>132.80000000000001</v>
      </c>
      <c r="M53" s="5">
        <v>45318</v>
      </c>
    </row>
    <row r="54" spans="2:13" x14ac:dyDescent="0.25">
      <c r="B54" s="98"/>
      <c r="F54" s="98" t="s">
        <v>229</v>
      </c>
      <c r="G54" s="20">
        <v>5310.89</v>
      </c>
      <c r="H54" s="5">
        <v>45318.041504629633</v>
      </c>
      <c r="I54" s="98"/>
      <c r="J54" s="98" t="s">
        <v>230</v>
      </c>
      <c r="K54" s="20">
        <v>5310.89</v>
      </c>
      <c r="L54" s="20">
        <v>0</v>
      </c>
      <c r="M54" s="5">
        <v>45318</v>
      </c>
    </row>
    <row r="55" spans="2:13" x14ac:dyDescent="0.25">
      <c r="B55" s="98"/>
      <c r="F55" s="98" t="s">
        <v>231</v>
      </c>
      <c r="G55" s="20">
        <v>4974.53</v>
      </c>
      <c r="H55" s="5">
        <v>45320.810671296298</v>
      </c>
      <c r="I55" s="98"/>
      <c r="J55" s="98" t="s">
        <v>232</v>
      </c>
      <c r="K55" s="20">
        <v>4974.53</v>
      </c>
      <c r="L55" s="20">
        <v>0</v>
      </c>
      <c r="M55" s="5">
        <v>45320</v>
      </c>
    </row>
    <row r="56" spans="2:13" x14ac:dyDescent="0.25">
      <c r="B56" s="98"/>
      <c r="F56" s="98" t="s">
        <v>233</v>
      </c>
      <c r="G56" s="20">
        <v>3009.69</v>
      </c>
      <c r="H56" s="5">
        <v>45321.168437499997</v>
      </c>
      <c r="I56" s="98"/>
      <c r="J56" s="98" t="s">
        <v>234</v>
      </c>
      <c r="K56" s="20">
        <v>3009.69</v>
      </c>
      <c r="L56" s="20">
        <v>0</v>
      </c>
      <c r="M56" s="5">
        <v>45321</v>
      </c>
    </row>
    <row r="57" spans="2:13" x14ac:dyDescent="0.25">
      <c r="B57" s="98"/>
      <c r="F57" s="98" t="s">
        <v>235</v>
      </c>
      <c r="G57" s="20">
        <v>734.7</v>
      </c>
      <c r="H57" s="5">
        <v>45322</v>
      </c>
      <c r="I57" s="98"/>
      <c r="J57" s="98" t="s">
        <v>236</v>
      </c>
      <c r="K57" s="20">
        <v>734.7</v>
      </c>
      <c r="L57" s="20">
        <v>0</v>
      </c>
      <c r="M57" s="5">
        <v>45322</v>
      </c>
    </row>
    <row r="58" spans="2:13" x14ac:dyDescent="0.25">
      <c r="B58" s="98"/>
      <c r="F58" s="98" t="s">
        <v>237</v>
      </c>
      <c r="G58" s="20">
        <v>1046.8900000000001</v>
      </c>
      <c r="H58" s="5">
        <v>45322.58697916667</v>
      </c>
      <c r="I58" s="98"/>
      <c r="J58" s="98" t="s">
        <v>190</v>
      </c>
      <c r="K58" s="20">
        <v>1046.8900000000001</v>
      </c>
      <c r="L58" s="20">
        <v>0</v>
      </c>
      <c r="M58" s="5">
        <v>45322</v>
      </c>
    </row>
    <row r="59" spans="2:13" x14ac:dyDescent="0.25">
      <c r="B59" s="98"/>
      <c r="F59" s="98" t="s">
        <v>238</v>
      </c>
      <c r="G59" s="20">
        <v>3117.46</v>
      </c>
      <c r="H59" s="5">
        <v>45322.646990740737</v>
      </c>
      <c r="I59" s="98"/>
      <c r="J59" s="98" t="s">
        <v>192</v>
      </c>
      <c r="K59" s="20">
        <v>3117.46</v>
      </c>
      <c r="L59" s="20">
        <v>0</v>
      </c>
      <c r="M59" s="5">
        <v>45322</v>
      </c>
    </row>
    <row r="60" spans="2:13" x14ac:dyDescent="0.25">
      <c r="B60" s="98"/>
      <c r="F60" s="98"/>
      <c r="G60" s="20"/>
      <c r="H60" s="5"/>
      <c r="I60" s="98"/>
      <c r="J60" s="98"/>
      <c r="K60" s="20"/>
      <c r="L60" s="20"/>
      <c r="M60" s="5"/>
    </row>
    <row r="61" spans="2:13" x14ac:dyDescent="0.25">
      <c r="B61" s="98"/>
      <c r="F61" s="98"/>
      <c r="G61" s="20"/>
      <c r="H61" s="5"/>
      <c r="I61" s="98"/>
      <c r="J61" s="98"/>
      <c r="K61" s="20"/>
      <c r="L61" s="20"/>
      <c r="M61" s="5"/>
    </row>
    <row r="62" spans="2:13" x14ac:dyDescent="0.25">
      <c r="B62" s="98"/>
      <c r="F62" s="98"/>
      <c r="G62" s="20"/>
      <c r="H62" s="5"/>
      <c r="I62" s="98"/>
      <c r="J62" s="98"/>
      <c r="K62" s="20"/>
      <c r="L62" s="20"/>
      <c r="M62" s="5"/>
    </row>
    <row r="63" spans="2:13" x14ac:dyDescent="0.25">
      <c r="B63" s="98"/>
      <c r="F63" s="98"/>
      <c r="G63" s="20"/>
      <c r="H63" s="5"/>
      <c r="I63" s="98"/>
      <c r="J63" s="98"/>
      <c r="K63" s="20"/>
      <c r="L63" s="20"/>
      <c r="M63" s="5"/>
    </row>
    <row r="64" spans="2:13" x14ac:dyDescent="0.25">
      <c r="B64" s="98"/>
      <c r="F64" s="98"/>
      <c r="G64" s="20"/>
      <c r="H64" s="5"/>
      <c r="I64" s="98"/>
      <c r="J64" s="98"/>
      <c r="K64" s="20"/>
      <c r="L64" s="20"/>
      <c r="M64" s="5"/>
    </row>
    <row r="65" spans="2:13" x14ac:dyDescent="0.25">
      <c r="B65" s="98"/>
      <c r="F65" s="98"/>
      <c r="G65" s="20"/>
      <c r="H65" s="5"/>
      <c r="I65" s="98"/>
      <c r="J65" s="98"/>
      <c r="K65" s="20"/>
      <c r="L65" s="20"/>
      <c r="M65" s="5"/>
    </row>
    <row r="66" spans="2:13" x14ac:dyDescent="0.25">
      <c r="B66" s="98"/>
      <c r="F66" s="98"/>
      <c r="G66" s="20"/>
      <c r="H66" s="5"/>
      <c r="I66" s="98"/>
      <c r="J66" s="98"/>
      <c r="K66" s="20"/>
      <c r="L66" s="20"/>
      <c r="M66" s="5"/>
    </row>
    <row r="67" spans="2:13" x14ac:dyDescent="0.25">
      <c r="B67" s="98"/>
      <c r="F67" s="98"/>
      <c r="G67" s="20"/>
      <c r="H67" s="5"/>
      <c r="I67" s="98"/>
      <c r="J67" s="98"/>
      <c r="K67" s="20"/>
      <c r="L67" s="20"/>
      <c r="M67" s="5"/>
    </row>
    <row r="68" spans="2:13" x14ac:dyDescent="0.25">
      <c r="B68" s="98"/>
      <c r="F68" s="98"/>
      <c r="G68" s="20"/>
      <c r="H68" s="5"/>
      <c r="I68" s="98"/>
      <c r="J68" s="98"/>
      <c r="K68" s="20"/>
      <c r="L68" s="20"/>
      <c r="M68" s="5"/>
    </row>
    <row r="69" spans="2:13" x14ac:dyDescent="0.25">
      <c r="B69" s="98"/>
      <c r="F69" s="98"/>
      <c r="G69" s="20"/>
      <c r="H69" s="5"/>
      <c r="I69" s="98"/>
      <c r="J69" s="98"/>
      <c r="K69" s="20"/>
      <c r="L69" s="20"/>
      <c r="M69" s="5"/>
    </row>
    <row r="70" spans="2:13" x14ac:dyDescent="0.25">
      <c r="B70" s="98"/>
      <c r="F70" s="98"/>
      <c r="G70" s="20"/>
      <c r="H70" s="5"/>
      <c r="I70" s="98"/>
      <c r="J70" s="98"/>
      <c r="K70" s="20"/>
      <c r="L70" s="20"/>
      <c r="M70" s="5"/>
    </row>
    <row r="71" spans="2:13" x14ac:dyDescent="0.25">
      <c r="B71" s="98"/>
      <c r="F71" s="98"/>
      <c r="G71" s="20"/>
      <c r="H71" s="5"/>
      <c r="I71" s="98"/>
      <c r="J71" s="98"/>
      <c r="K71" s="20"/>
      <c r="L71" s="20"/>
      <c r="M71" s="5"/>
    </row>
    <row r="72" spans="2:13" x14ac:dyDescent="0.25">
      <c r="B72" s="98"/>
      <c r="F72" s="98"/>
      <c r="G72" s="20"/>
      <c r="H72" s="5"/>
      <c r="I72" s="98"/>
      <c r="J72" s="98"/>
      <c r="K72" s="20"/>
      <c r="L72" s="20"/>
      <c r="M72" s="5"/>
    </row>
    <row r="73" spans="2:13" x14ac:dyDescent="0.25">
      <c r="B73" s="98"/>
      <c r="F73" s="98"/>
      <c r="G73" s="20"/>
      <c r="H73" s="5"/>
      <c r="I73" s="98"/>
      <c r="J73" s="98"/>
      <c r="K73" s="20"/>
      <c r="L73" s="20"/>
      <c r="M73" s="5"/>
    </row>
    <row r="74" spans="2:13" x14ac:dyDescent="0.25">
      <c r="B74" s="98"/>
      <c r="F74" s="98"/>
      <c r="G74" s="20"/>
      <c r="H74" s="5"/>
      <c r="I74" s="98"/>
      <c r="J74" s="98"/>
      <c r="K74" s="20"/>
      <c r="L74" s="20"/>
      <c r="M74" s="5"/>
    </row>
    <row r="75" spans="2:13" x14ac:dyDescent="0.25">
      <c r="B75" s="98"/>
      <c r="F75" s="98"/>
      <c r="G75" s="20"/>
      <c r="H75" s="5"/>
      <c r="I75" s="98"/>
      <c r="J75" s="98"/>
      <c r="K75" s="20"/>
      <c r="L75" s="20"/>
      <c r="M75" s="5"/>
    </row>
    <row r="76" spans="2:13" x14ac:dyDescent="0.25">
      <c r="B76" s="98"/>
      <c r="F76" s="98"/>
      <c r="G76" s="20"/>
      <c r="H76" s="5"/>
      <c r="I76" s="98"/>
      <c r="J76" s="98"/>
      <c r="K76" s="20"/>
      <c r="L76" s="20"/>
      <c r="M76" s="5"/>
    </row>
    <row r="77" spans="2:13" x14ac:dyDescent="0.25">
      <c r="B77" s="98"/>
      <c r="F77" s="98"/>
      <c r="G77" s="20"/>
      <c r="H77" s="5"/>
      <c r="I77" s="98"/>
      <c r="J77" s="98"/>
      <c r="K77" s="20"/>
      <c r="L77" s="20"/>
      <c r="M77" s="5"/>
    </row>
    <row r="78" spans="2:13" x14ac:dyDescent="0.25">
      <c r="B78" s="98"/>
      <c r="F78" s="98"/>
      <c r="G78" s="20"/>
      <c r="H78" s="5"/>
      <c r="I78" s="98"/>
      <c r="J78" s="98"/>
      <c r="K78" s="20"/>
      <c r="L78" s="20"/>
      <c r="M78" s="5"/>
    </row>
    <row r="79" spans="2:13" x14ac:dyDescent="0.25">
      <c r="B79" s="98"/>
      <c r="F79" s="98"/>
      <c r="G79" s="20"/>
      <c r="H79" s="5"/>
      <c r="I79" s="98"/>
      <c r="J79" s="98"/>
      <c r="K79" s="20"/>
      <c r="L79" s="20"/>
      <c r="M79" s="5"/>
    </row>
    <row r="80" spans="2:13" x14ac:dyDescent="0.25">
      <c r="B80" s="98"/>
      <c r="F80" s="98"/>
      <c r="G80" s="98"/>
      <c r="H80" s="5"/>
      <c r="I80" s="98"/>
      <c r="J80" s="98"/>
      <c r="K80" s="20"/>
      <c r="L80" s="20"/>
      <c r="M80" s="5"/>
    </row>
    <row r="81" spans="2:13" x14ac:dyDescent="0.25">
      <c r="B81" s="98"/>
      <c r="F81" s="98"/>
      <c r="G81" s="98"/>
      <c r="H81" s="5"/>
      <c r="I81" s="98"/>
      <c r="J81" s="98"/>
      <c r="K81" s="20"/>
      <c r="L81" s="20"/>
      <c r="M81" s="5"/>
    </row>
    <row r="82" spans="2:13" x14ac:dyDescent="0.25">
      <c r="B82" s="98"/>
      <c r="F82" s="98"/>
      <c r="G82" s="98"/>
      <c r="H82" s="5"/>
      <c r="I82" s="98"/>
      <c r="J82" s="98"/>
      <c r="K82" s="20"/>
      <c r="L82" s="20"/>
      <c r="M82" s="5"/>
    </row>
    <row r="83" spans="2:13" x14ac:dyDescent="0.25">
      <c r="B83" s="98"/>
      <c r="F83" s="98"/>
      <c r="G83" s="98"/>
      <c r="H83" s="5"/>
      <c r="I83" s="98"/>
      <c r="J83" s="98"/>
      <c r="K83" s="20"/>
      <c r="L83" s="20"/>
      <c r="M83" s="5"/>
    </row>
    <row r="84" spans="2:13" x14ac:dyDescent="0.25">
      <c r="B84" s="98"/>
      <c r="F84" s="98"/>
      <c r="G84" s="20"/>
      <c r="H84" s="5"/>
      <c r="I84" s="98"/>
      <c r="J84" s="98"/>
      <c r="K84" s="20"/>
      <c r="L84" s="20"/>
      <c r="M84" s="5"/>
    </row>
    <row r="85" spans="2:13" x14ac:dyDescent="0.25">
      <c r="B85" s="98"/>
      <c r="F85" s="98"/>
      <c r="G85" s="20"/>
      <c r="H85" s="5"/>
      <c r="I85" s="98"/>
      <c r="J85" s="98"/>
      <c r="K85" s="20"/>
      <c r="L85" s="20"/>
      <c r="M85" s="5"/>
    </row>
    <row r="86" spans="2:13" x14ac:dyDescent="0.25">
      <c r="B86" s="98"/>
      <c r="F86" s="98"/>
      <c r="G86" s="20"/>
      <c r="H86" s="5"/>
      <c r="I86" s="98"/>
      <c r="J86" s="98"/>
      <c r="K86" s="20"/>
      <c r="L86" s="20"/>
      <c r="M86" s="5"/>
    </row>
    <row r="87" spans="2:13" x14ac:dyDescent="0.25">
      <c r="B87" s="98"/>
      <c r="F87" s="98"/>
      <c r="G87" s="20"/>
      <c r="H87" s="5"/>
      <c r="I87" s="98"/>
      <c r="J87" s="98"/>
      <c r="K87" s="20"/>
      <c r="L87" s="20"/>
      <c r="M87" s="5"/>
    </row>
    <row r="88" spans="2:13" x14ac:dyDescent="0.25">
      <c r="B88" s="98"/>
      <c r="F88" s="98"/>
      <c r="G88" s="20"/>
      <c r="H88" s="5"/>
      <c r="I88" s="98"/>
      <c r="J88" s="98"/>
      <c r="K88" s="20"/>
      <c r="L88" s="20"/>
      <c r="M88" s="5"/>
    </row>
    <row r="89" spans="2:13" x14ac:dyDescent="0.25">
      <c r="B89" s="98"/>
      <c r="F89" s="98"/>
      <c r="G89" s="20"/>
      <c r="H89" s="5"/>
      <c r="I89" s="98"/>
      <c r="J89" s="98"/>
      <c r="K89" s="20"/>
      <c r="L89" s="20"/>
      <c r="M89" s="5"/>
    </row>
    <row r="90" spans="2:13" x14ac:dyDescent="0.25">
      <c r="B90" s="98"/>
      <c r="F90" s="98"/>
      <c r="G90" s="20"/>
      <c r="H90" s="5"/>
      <c r="I90" s="98"/>
      <c r="J90" s="98"/>
      <c r="K90" s="20"/>
      <c r="L90" s="20"/>
      <c r="M90" s="5"/>
    </row>
    <row r="91" spans="2:13" x14ac:dyDescent="0.25">
      <c r="B91" s="98"/>
      <c r="F91" s="98"/>
      <c r="G91" s="20"/>
      <c r="H91" s="5"/>
      <c r="I91" s="98"/>
      <c r="J91" s="98"/>
      <c r="K91" s="20"/>
      <c r="L91" s="20"/>
      <c r="M91" s="5"/>
    </row>
    <row r="92" spans="2:13" x14ac:dyDescent="0.25">
      <c r="B92" s="98"/>
      <c r="F92" s="98"/>
      <c r="G92" s="20"/>
      <c r="H92" s="5"/>
      <c r="I92" s="98"/>
      <c r="J92" s="98"/>
      <c r="K92" s="20"/>
      <c r="L92" s="20"/>
      <c r="M92" s="5"/>
    </row>
    <row r="93" spans="2:13" x14ac:dyDescent="0.25">
      <c r="B93" s="98"/>
      <c r="F93" s="98"/>
      <c r="G93" s="20"/>
      <c r="H93" s="5"/>
      <c r="I93" s="98"/>
      <c r="J93" s="98"/>
      <c r="K93" s="20"/>
      <c r="L93" s="20"/>
      <c r="M93" s="5"/>
    </row>
    <row r="94" spans="2:13" x14ac:dyDescent="0.25">
      <c r="B94" s="98"/>
      <c r="F94" s="98"/>
      <c r="G94" s="20"/>
      <c r="H94" s="5"/>
      <c r="I94" s="98"/>
      <c r="J94" s="98"/>
      <c r="K94" s="20"/>
      <c r="L94" s="20"/>
      <c r="M94" s="5"/>
    </row>
    <row r="95" spans="2:13" x14ac:dyDescent="0.25">
      <c r="B95" s="98"/>
      <c r="F95" s="98"/>
      <c r="G95" s="20"/>
      <c r="H95" s="5"/>
      <c r="I95" s="98"/>
      <c r="J95" s="98"/>
      <c r="K95" s="20"/>
      <c r="L95" s="20"/>
      <c r="M95" s="5"/>
    </row>
    <row r="96" spans="2:13" x14ac:dyDescent="0.25">
      <c r="B96" s="98"/>
      <c r="F96" s="98"/>
      <c r="G96" s="20"/>
      <c r="H96" s="5"/>
      <c r="I96" s="98"/>
      <c r="J96" s="98"/>
      <c r="K96" s="20"/>
      <c r="L96" s="20"/>
      <c r="M96" s="5"/>
    </row>
    <row r="97" spans="1:13" x14ac:dyDescent="0.25">
      <c r="B97" s="98"/>
      <c r="F97" s="98"/>
      <c r="G97" s="20"/>
      <c r="H97" s="5"/>
      <c r="I97" s="98"/>
      <c r="J97" s="98"/>
      <c r="K97" s="20"/>
      <c r="L97" s="20"/>
      <c r="M97" s="5"/>
    </row>
    <row r="98" spans="1:13" x14ac:dyDescent="0.25">
      <c r="B98" s="98"/>
      <c r="F98" s="98"/>
      <c r="G98" s="20"/>
      <c r="H98" s="5"/>
      <c r="I98" s="98"/>
      <c r="J98" s="98"/>
      <c r="K98" s="20"/>
      <c r="L98" s="20"/>
      <c r="M98" s="5"/>
    </row>
    <row r="99" spans="1:13" x14ac:dyDescent="0.25">
      <c r="B99" s="98"/>
      <c r="F99" s="98"/>
      <c r="G99" s="20"/>
      <c r="H99" s="5"/>
      <c r="I99" s="98"/>
      <c r="J99" s="98"/>
      <c r="K99" s="20"/>
      <c r="L99" s="20"/>
      <c r="M99" s="5"/>
    </row>
    <row r="100" spans="1:13" x14ac:dyDescent="0.25">
      <c r="B100" s="98"/>
      <c r="F100" s="98"/>
      <c r="G100" s="20"/>
      <c r="H100" s="5"/>
      <c r="I100" s="98"/>
      <c r="J100" s="98"/>
      <c r="K100" s="20"/>
      <c r="L100" s="20"/>
      <c r="M100" s="5"/>
    </row>
    <row r="101" spans="1:13" x14ac:dyDescent="0.25">
      <c r="B101" s="98"/>
      <c r="F101" s="98"/>
      <c r="G101" s="20"/>
      <c r="H101" s="5"/>
      <c r="I101" s="98"/>
      <c r="J101" s="98"/>
      <c r="K101" s="20"/>
      <c r="L101" s="20"/>
      <c r="M101" s="5"/>
    </row>
    <row r="102" spans="1:13" x14ac:dyDescent="0.25">
      <c r="B102" s="98"/>
      <c r="F102" s="98"/>
      <c r="G102" s="20"/>
      <c r="H102" s="5"/>
      <c r="I102" s="98"/>
      <c r="J102" s="98"/>
      <c r="K102" s="20"/>
      <c r="L102" s="20"/>
      <c r="M102" s="5"/>
    </row>
    <row r="103" spans="1:13" x14ac:dyDescent="0.25">
      <c r="B103" s="98"/>
      <c r="F103" s="98"/>
      <c r="G103" s="20"/>
      <c r="H103" s="5"/>
      <c r="I103" s="98"/>
      <c r="J103" s="98"/>
      <c r="K103" s="20"/>
      <c r="L103" s="20"/>
      <c r="M103" s="5"/>
    </row>
    <row r="104" spans="1:13" x14ac:dyDescent="0.25">
      <c r="B104" s="98"/>
      <c r="F104" s="98"/>
      <c r="G104" s="150"/>
      <c r="H104" s="5"/>
      <c r="I104" s="98"/>
      <c r="J104" s="98"/>
      <c r="K104" s="20"/>
      <c r="L104" s="20"/>
      <c r="M104" s="5"/>
    </row>
    <row r="105" spans="1:13" x14ac:dyDescent="0.25">
      <c r="B105" s="98"/>
      <c r="F105" s="98"/>
      <c r="G105" s="20"/>
      <c r="H105" s="5"/>
      <c r="I105" s="98"/>
      <c r="J105" s="98"/>
      <c r="K105" s="20"/>
      <c r="L105" s="20"/>
      <c r="M105" s="5"/>
    </row>
    <row r="106" spans="1:13" x14ac:dyDescent="0.25">
      <c r="B106" s="98"/>
      <c r="F106" s="98"/>
      <c r="G106" s="20"/>
      <c r="H106" s="5"/>
      <c r="I106" s="98"/>
      <c r="J106" s="98"/>
      <c r="K106" s="20"/>
      <c r="L106" s="20"/>
      <c r="M106" s="5"/>
    </row>
    <row r="107" spans="1:13" x14ac:dyDescent="0.25">
      <c r="B107" s="98"/>
      <c r="F107" s="98"/>
      <c r="G107" s="20"/>
      <c r="H107" s="5"/>
      <c r="I107" s="98"/>
      <c r="J107" s="98"/>
      <c r="K107" s="20"/>
      <c r="L107" s="20"/>
      <c r="M107" s="5"/>
    </row>
    <row r="108" spans="1:13" x14ac:dyDescent="0.25">
      <c r="B108" s="98"/>
      <c r="F108" s="98"/>
      <c r="G108" s="20"/>
      <c r="H108" s="5"/>
      <c r="I108" s="98"/>
      <c r="J108" s="98"/>
      <c r="K108" s="20"/>
      <c r="L108" s="20"/>
      <c r="M108" s="5"/>
    </row>
    <row r="109" spans="1:13" x14ac:dyDescent="0.25">
      <c r="B109" s="98"/>
      <c r="F109" s="98"/>
      <c r="G109" s="20"/>
      <c r="H109" s="5"/>
      <c r="I109" s="98"/>
      <c r="J109" s="98"/>
      <c r="K109" s="20"/>
      <c r="L109" s="20"/>
      <c r="M109" s="5"/>
    </row>
    <row r="110" spans="1:13" x14ac:dyDescent="0.25">
      <c r="A110" s="54"/>
      <c r="B110" s="98"/>
      <c r="F110" s="98"/>
      <c r="G110" s="20"/>
      <c r="H110" s="5"/>
      <c r="I110" s="98"/>
      <c r="J110" s="98"/>
      <c r="K110" s="20"/>
      <c r="L110" s="20"/>
      <c r="M110" s="5"/>
    </row>
    <row r="111" spans="1:13" x14ac:dyDescent="0.25">
      <c r="A111" s="54"/>
      <c r="B111" s="98"/>
      <c r="F111" s="98"/>
      <c r="G111" s="20"/>
      <c r="H111" s="5"/>
      <c r="I111" s="98"/>
      <c r="J111" s="98"/>
      <c r="K111" s="20"/>
      <c r="L111" s="20"/>
      <c r="M111" s="5"/>
    </row>
    <row r="112" spans="1:13" x14ac:dyDescent="0.25">
      <c r="B112" s="98"/>
      <c r="F112" s="98"/>
      <c r="G112" s="20"/>
      <c r="H112" s="5"/>
      <c r="I112" s="98"/>
      <c r="J112" s="98"/>
      <c r="K112" s="20"/>
      <c r="L112" s="20"/>
      <c r="M112" s="5"/>
    </row>
    <row r="113" spans="2:13" x14ac:dyDescent="0.25">
      <c r="B113" s="98"/>
      <c r="F113" s="98"/>
      <c r="G113" s="20"/>
      <c r="H113" s="5"/>
      <c r="I113" s="98"/>
      <c r="J113" s="98"/>
      <c r="K113" s="20"/>
      <c r="L113" s="20"/>
      <c r="M113" s="5"/>
    </row>
    <row r="114" spans="2:13" x14ac:dyDescent="0.25">
      <c r="B114" s="98"/>
      <c r="F114" s="98"/>
      <c r="G114" s="20"/>
      <c r="H114" s="5"/>
      <c r="I114" s="98"/>
      <c r="J114" s="98"/>
      <c r="K114" s="20"/>
      <c r="L114" s="20"/>
      <c r="M114" s="5"/>
    </row>
    <row r="115" spans="2:13" x14ac:dyDescent="0.25">
      <c r="B115" s="98"/>
      <c r="F115" s="98"/>
      <c r="G115" s="20"/>
      <c r="H115" s="5"/>
      <c r="I115" s="98"/>
      <c r="J115" s="98"/>
      <c r="K115" s="20"/>
      <c r="L115" s="20"/>
      <c r="M115" s="5"/>
    </row>
    <row r="116" spans="2:13" x14ac:dyDescent="0.25">
      <c r="B116" s="98"/>
      <c r="F116" s="98"/>
      <c r="G116" s="20"/>
      <c r="H116" s="5"/>
      <c r="I116" s="98"/>
      <c r="J116" s="98"/>
      <c r="K116" s="20"/>
      <c r="L116" s="20"/>
      <c r="M116" s="5"/>
    </row>
    <row r="117" spans="2:13" x14ac:dyDescent="0.25">
      <c r="B117" s="98"/>
      <c r="F117" s="98"/>
      <c r="G117" s="20"/>
      <c r="H117" s="5"/>
      <c r="I117" s="98"/>
      <c r="J117" s="98"/>
      <c r="K117" s="20"/>
      <c r="L117" s="20"/>
      <c r="M117" s="5"/>
    </row>
    <row r="118" spans="2:13" x14ac:dyDescent="0.25">
      <c r="B118" s="98"/>
      <c r="F118" s="98"/>
      <c r="G118" s="20"/>
      <c r="H118" s="5"/>
      <c r="I118" s="98"/>
      <c r="J118" s="98"/>
      <c r="K118" s="20"/>
      <c r="L118" s="20"/>
      <c r="M118" s="5"/>
    </row>
    <row r="119" spans="2:13" x14ac:dyDescent="0.25">
      <c r="B119" s="98"/>
      <c r="F119" s="98"/>
      <c r="G119" s="20"/>
      <c r="H119" s="5"/>
      <c r="I119" s="98"/>
      <c r="J119" s="98"/>
      <c r="K119" s="20"/>
      <c r="L119" s="20"/>
      <c r="M119" s="5"/>
    </row>
    <row r="120" spans="2:13" x14ac:dyDescent="0.25">
      <c r="B120" s="98"/>
      <c r="F120" s="98"/>
      <c r="G120" s="20"/>
      <c r="H120" s="5"/>
      <c r="I120" s="98"/>
      <c r="J120" s="98"/>
      <c r="K120" s="20"/>
      <c r="L120" s="20"/>
      <c r="M120" s="5"/>
    </row>
    <row r="121" spans="2:13" x14ac:dyDescent="0.25">
      <c r="B121" s="98"/>
      <c r="F121" s="98"/>
      <c r="G121" s="150"/>
      <c r="H121" s="5"/>
      <c r="I121" s="98"/>
      <c r="J121" s="98"/>
      <c r="K121" s="20"/>
      <c r="L121" s="20"/>
      <c r="M121" s="5"/>
    </row>
    <row r="122" spans="2:13" x14ac:dyDescent="0.25">
      <c r="B122" s="98"/>
      <c r="F122" s="98"/>
      <c r="G122" s="20"/>
      <c r="H122" s="5"/>
      <c r="I122" s="98"/>
      <c r="J122" s="98"/>
      <c r="K122" s="20"/>
      <c r="L122" s="20"/>
      <c r="M122" s="5"/>
    </row>
    <row r="123" spans="2:13" x14ac:dyDescent="0.25">
      <c r="B123" s="98"/>
      <c r="F123" s="98"/>
      <c r="G123" s="20"/>
      <c r="H123" s="5"/>
      <c r="I123" s="98"/>
      <c r="J123" s="98"/>
      <c r="K123" s="20"/>
      <c r="L123" s="20"/>
      <c r="M123" s="5"/>
    </row>
    <row r="124" spans="2:13" x14ac:dyDescent="0.25">
      <c r="F124" s="98"/>
      <c r="G124" s="20"/>
      <c r="H124" s="5"/>
      <c r="I124" s="98"/>
      <c r="J124" s="98"/>
      <c r="K124" s="20"/>
      <c r="L124" s="20"/>
      <c r="M124" s="5"/>
    </row>
    <row r="125" spans="2:13" x14ac:dyDescent="0.25">
      <c r="F125" s="98"/>
      <c r="G125" s="20"/>
      <c r="H125" s="5"/>
      <c r="I125" s="98"/>
      <c r="J125" s="98"/>
      <c r="K125" s="20"/>
      <c r="L125" s="20"/>
      <c r="M125" s="5"/>
    </row>
    <row r="126" spans="2:13" x14ac:dyDescent="0.25">
      <c r="F126" s="98"/>
      <c r="G126" s="20"/>
      <c r="H126" s="5"/>
      <c r="I126" s="98"/>
      <c r="J126" s="98"/>
      <c r="K126" s="20"/>
      <c r="L126" s="20"/>
      <c r="M126" s="5"/>
    </row>
    <row r="127" spans="2:13" x14ac:dyDescent="0.25">
      <c r="F127" s="98"/>
      <c r="G127" s="20"/>
      <c r="H127" s="5"/>
      <c r="I127" s="98"/>
      <c r="J127" s="98"/>
      <c r="K127" s="20"/>
      <c r="L127" s="20"/>
      <c r="M127" s="5"/>
    </row>
    <row r="128" spans="2:13" x14ac:dyDescent="0.25">
      <c r="F128" s="98"/>
      <c r="G128" s="20"/>
      <c r="H128" s="5"/>
      <c r="I128" s="98"/>
      <c r="J128" s="98"/>
      <c r="K128" s="20"/>
      <c r="L128" s="20"/>
      <c r="M128" s="5"/>
    </row>
    <row r="129" spans="6:13" x14ac:dyDescent="0.25">
      <c r="F129" s="98"/>
      <c r="G129" s="20"/>
      <c r="H129" s="5"/>
      <c r="I129" s="98"/>
      <c r="J129" s="98"/>
      <c r="K129" s="20"/>
      <c r="L129" s="20"/>
      <c r="M129" s="5"/>
    </row>
    <row r="130" spans="6:13" x14ac:dyDescent="0.25">
      <c r="F130" s="98"/>
      <c r="G130" s="20"/>
      <c r="H130" s="5"/>
      <c r="I130" s="98"/>
      <c r="J130" s="98"/>
      <c r="K130" s="20"/>
      <c r="L130" s="20"/>
      <c r="M130" s="5"/>
    </row>
    <row r="131" spans="6:13" x14ac:dyDescent="0.25">
      <c r="F131" s="98"/>
      <c r="G131" s="20"/>
      <c r="H131" s="5"/>
      <c r="I131" s="98"/>
      <c r="J131" s="98"/>
      <c r="K131" s="20"/>
      <c r="L131" s="20"/>
      <c r="M131" s="5"/>
    </row>
    <row r="132" spans="6:13" x14ac:dyDescent="0.25">
      <c r="F132" s="98"/>
      <c r="G132" s="20"/>
      <c r="H132" s="5"/>
      <c r="I132" s="98"/>
      <c r="J132" s="98"/>
      <c r="K132" s="20"/>
      <c r="L132" s="20"/>
      <c r="M132" s="5"/>
    </row>
    <row r="133" spans="6:13" x14ac:dyDescent="0.25">
      <c r="F133" s="98"/>
      <c r="G133" s="20"/>
      <c r="H133" s="5"/>
      <c r="I133" s="98"/>
      <c r="J133" s="98"/>
      <c r="K133" s="20"/>
      <c r="L133" s="20"/>
      <c r="M133" s="5"/>
    </row>
    <row r="134" spans="6:13" x14ac:dyDescent="0.25">
      <c r="F134" s="98"/>
      <c r="G134" s="20"/>
      <c r="H134" s="5"/>
      <c r="I134" s="98"/>
      <c r="J134" s="98"/>
      <c r="K134" s="20"/>
      <c r="L134" s="20"/>
      <c r="M134" s="5"/>
    </row>
    <row r="135" spans="6:13" x14ac:dyDescent="0.25">
      <c r="F135" s="98"/>
      <c r="G135" s="20"/>
      <c r="H135" s="5"/>
      <c r="I135" s="98"/>
      <c r="J135" s="98"/>
      <c r="K135" s="20"/>
      <c r="L135" s="20"/>
      <c r="M135" s="5"/>
    </row>
    <row r="136" spans="6:13" x14ac:dyDescent="0.25">
      <c r="F136" s="98"/>
      <c r="G136" s="20"/>
      <c r="H136" s="5"/>
      <c r="I136" s="98"/>
      <c r="J136" s="98"/>
      <c r="K136" s="20"/>
      <c r="L136" s="20"/>
      <c r="M136" s="5"/>
    </row>
    <row r="137" spans="6:13" x14ac:dyDescent="0.25">
      <c r="F137" s="98"/>
      <c r="G137" s="20"/>
      <c r="H137" s="5"/>
      <c r="I137" s="98"/>
      <c r="J137" s="98"/>
      <c r="K137" s="20"/>
      <c r="L137" s="20"/>
      <c r="M137" s="5"/>
    </row>
    <row r="138" spans="6:13" x14ac:dyDescent="0.25">
      <c r="F138" s="98"/>
      <c r="G138" s="20"/>
      <c r="H138" s="5"/>
      <c r="I138" s="98"/>
      <c r="J138" s="98"/>
      <c r="K138" s="20"/>
      <c r="L138" s="20"/>
      <c r="M138" s="5"/>
    </row>
    <row r="139" spans="6:13" x14ac:dyDescent="0.25">
      <c r="F139" s="98"/>
      <c r="G139" s="20"/>
      <c r="H139" s="5"/>
      <c r="I139" s="98"/>
      <c r="J139" s="98"/>
      <c r="K139" s="20"/>
      <c r="L139" s="20"/>
      <c r="M139" s="5"/>
    </row>
    <row r="140" spans="6:13" x14ac:dyDescent="0.25">
      <c r="F140" s="98"/>
      <c r="G140" s="20"/>
      <c r="H140" s="5"/>
      <c r="I140" s="98"/>
      <c r="J140" s="98"/>
      <c r="K140" s="20"/>
      <c r="L140" s="20"/>
      <c r="M140" s="5"/>
    </row>
    <row r="141" spans="6:13" x14ac:dyDescent="0.25">
      <c r="F141" s="98"/>
      <c r="G141" s="20"/>
      <c r="H141" s="5"/>
      <c r="I141" s="98"/>
      <c r="J141" s="98"/>
      <c r="K141" s="20"/>
      <c r="L141" s="20"/>
      <c r="M141" s="5"/>
    </row>
    <row r="142" spans="6:13" x14ac:dyDescent="0.25">
      <c r="F142" s="98"/>
      <c r="G142" s="20"/>
      <c r="H142" s="5"/>
      <c r="I142" s="98"/>
      <c r="J142" s="98"/>
      <c r="K142" s="20"/>
      <c r="L142" s="20"/>
      <c r="M142" s="5"/>
    </row>
    <row r="143" spans="6:13" x14ac:dyDescent="0.25">
      <c r="F143" s="98"/>
      <c r="G143" s="20"/>
      <c r="H143" s="5"/>
      <c r="I143" s="98"/>
      <c r="J143" s="98"/>
      <c r="K143" s="20"/>
      <c r="L143" s="20"/>
      <c r="M143" s="5"/>
    </row>
    <row r="144" spans="6:13" x14ac:dyDescent="0.25">
      <c r="F144" s="98"/>
      <c r="G144" s="20"/>
      <c r="H144" s="5"/>
      <c r="I144" s="98"/>
      <c r="J144" s="98"/>
      <c r="K144" s="20"/>
      <c r="L144" s="20"/>
      <c r="M144" s="5"/>
    </row>
    <row r="145" spans="6:13" x14ac:dyDescent="0.25">
      <c r="F145" s="98"/>
      <c r="G145" s="20"/>
      <c r="H145" s="5"/>
      <c r="I145" s="98"/>
      <c r="J145" s="98"/>
      <c r="K145" s="20"/>
      <c r="L145" s="20"/>
      <c r="M145" s="5"/>
    </row>
    <row r="146" spans="6:13" x14ac:dyDescent="0.25">
      <c r="F146" s="98"/>
      <c r="G146" s="20"/>
      <c r="H146" s="5"/>
      <c r="I146" s="98"/>
      <c r="J146" s="98"/>
      <c r="K146" s="20"/>
      <c r="L146" s="20"/>
      <c r="M146" s="5"/>
    </row>
    <row r="147" spans="6:13" x14ac:dyDescent="0.25">
      <c r="F147" s="98"/>
      <c r="G147" s="20"/>
      <c r="H147" s="5"/>
      <c r="I147" s="98"/>
      <c r="J147" s="98"/>
      <c r="K147" s="20"/>
      <c r="L147" s="20"/>
      <c r="M147" s="5"/>
    </row>
    <row r="148" spans="6:13" x14ac:dyDescent="0.25">
      <c r="F148" s="98"/>
      <c r="G148" s="20"/>
      <c r="H148" s="5"/>
      <c r="I148" s="98"/>
      <c r="J148" s="98"/>
      <c r="K148" s="20"/>
      <c r="L148" s="20"/>
      <c r="M148" s="5"/>
    </row>
    <row r="149" spans="6:13" x14ac:dyDescent="0.25">
      <c r="F149" s="98"/>
      <c r="G149" s="20"/>
      <c r="H149" s="5"/>
      <c r="I149" s="98"/>
      <c r="J149" s="98"/>
      <c r="K149" s="20"/>
      <c r="L149" s="20"/>
      <c r="M149" s="5"/>
    </row>
    <row r="150" spans="6:13" x14ac:dyDescent="0.25">
      <c r="F150" s="98"/>
      <c r="G150" s="20"/>
      <c r="H150" s="5"/>
      <c r="I150" s="98"/>
      <c r="J150" s="98"/>
      <c r="K150" s="20"/>
      <c r="L150" s="20"/>
      <c r="M150" s="5"/>
    </row>
    <row r="151" spans="6:13" x14ac:dyDescent="0.25">
      <c r="F151" s="98"/>
      <c r="G151" s="20"/>
      <c r="H151" s="5"/>
      <c r="I151" s="98"/>
      <c r="J151" s="98"/>
      <c r="K151" s="20"/>
      <c r="L151" s="20"/>
      <c r="M151" s="5"/>
    </row>
    <row r="152" spans="6:13" x14ac:dyDescent="0.25">
      <c r="F152" s="98"/>
      <c r="G152" s="20"/>
      <c r="H152" s="5"/>
      <c r="I152" s="98"/>
      <c r="J152" s="98"/>
      <c r="K152" s="20"/>
      <c r="L152" s="20"/>
      <c r="M152" s="5"/>
    </row>
    <row r="153" spans="6:13" x14ac:dyDescent="0.25">
      <c r="F153" s="98"/>
      <c r="G153" s="20"/>
      <c r="H153" s="5"/>
      <c r="I153" s="98"/>
      <c r="J153" s="98"/>
      <c r="K153" s="20"/>
      <c r="L153" s="20"/>
      <c r="M153" s="5"/>
    </row>
    <row r="154" spans="6:13" x14ac:dyDescent="0.25">
      <c r="F154" s="98"/>
      <c r="G154" s="20"/>
      <c r="H154" s="5"/>
      <c r="I154" s="98"/>
      <c r="J154" s="98"/>
      <c r="K154" s="20"/>
      <c r="L154" s="20"/>
      <c r="M154" s="5"/>
    </row>
    <row r="155" spans="6:13" x14ac:dyDescent="0.25">
      <c r="F155" s="98"/>
      <c r="G155" s="20"/>
      <c r="H155" s="5"/>
      <c r="I155" s="98"/>
      <c r="J155" s="98"/>
      <c r="K155" s="20"/>
      <c r="L155" s="20"/>
      <c r="M155" s="5"/>
    </row>
    <row r="156" spans="6:13" x14ac:dyDescent="0.25">
      <c r="F156" s="98"/>
      <c r="G156" s="20"/>
      <c r="H156" s="5"/>
      <c r="I156" s="98"/>
      <c r="J156" s="98"/>
      <c r="K156" s="20"/>
      <c r="L156" s="20"/>
      <c r="M156" s="5"/>
    </row>
    <row r="157" spans="6:13" x14ac:dyDescent="0.25">
      <c r="F157" s="98"/>
      <c r="G157" s="20"/>
      <c r="H157" s="5"/>
      <c r="I157" s="98"/>
      <c r="J157" s="98"/>
      <c r="K157" s="20"/>
      <c r="L157" s="20"/>
      <c r="M157" s="5"/>
    </row>
    <row r="158" spans="6:13" x14ac:dyDescent="0.25">
      <c r="F158" s="98"/>
      <c r="G158" s="20"/>
      <c r="H158" s="5"/>
      <c r="I158" s="98"/>
      <c r="J158" s="98"/>
      <c r="K158" s="20"/>
      <c r="L158" s="20"/>
      <c r="M158" s="5"/>
    </row>
    <row r="159" spans="6:13" x14ac:dyDescent="0.25">
      <c r="F159" s="98"/>
      <c r="G159" s="20"/>
      <c r="H159" s="5"/>
      <c r="I159" s="98"/>
      <c r="J159" s="98"/>
      <c r="K159" s="20"/>
      <c r="L159" s="20"/>
      <c r="M159" s="5"/>
    </row>
    <row r="160" spans="6:13" x14ac:dyDescent="0.25">
      <c r="F160" s="98"/>
      <c r="G160" s="20"/>
      <c r="H160" s="5"/>
      <c r="I160" s="98"/>
      <c r="J160" s="98"/>
      <c r="K160" s="20"/>
      <c r="L160" s="20"/>
      <c r="M160" s="5"/>
    </row>
    <row r="161" spans="6:13" x14ac:dyDescent="0.25">
      <c r="F161" s="98"/>
      <c r="G161" s="20"/>
      <c r="H161" s="5"/>
      <c r="I161" s="98"/>
      <c r="J161" s="98"/>
      <c r="K161" s="20"/>
      <c r="L161" s="20"/>
      <c r="M161" s="5"/>
    </row>
    <row r="162" spans="6:13" x14ac:dyDescent="0.25">
      <c r="F162" s="98"/>
      <c r="G162" s="20"/>
      <c r="H162" s="5"/>
      <c r="I162" s="98"/>
      <c r="J162" s="98"/>
      <c r="K162" s="20"/>
      <c r="L162" s="20"/>
      <c r="M162" s="5"/>
    </row>
    <row r="163" spans="6:13" x14ac:dyDescent="0.25">
      <c r="F163" s="98"/>
      <c r="G163" s="20"/>
      <c r="H163" s="5"/>
      <c r="I163" s="98"/>
      <c r="J163" s="98"/>
      <c r="K163" s="20"/>
      <c r="L163" s="20"/>
      <c r="M163" s="5"/>
    </row>
    <row r="164" spans="6:13" x14ac:dyDescent="0.25">
      <c r="F164" s="98"/>
      <c r="G164" s="20"/>
      <c r="H164" s="5"/>
      <c r="J164" s="98"/>
      <c r="K164" s="20"/>
      <c r="L164" s="20"/>
      <c r="M164" s="5"/>
    </row>
    <row r="165" spans="6:13" x14ac:dyDescent="0.25">
      <c r="F165" s="98"/>
      <c r="G165" s="20"/>
      <c r="H165" s="5"/>
      <c r="J165" s="98"/>
      <c r="K165" s="20"/>
      <c r="L165" s="20"/>
      <c r="M165" s="5"/>
    </row>
    <row r="166" spans="6:13" x14ac:dyDescent="0.25">
      <c r="F166" s="98"/>
      <c r="G166" s="20"/>
      <c r="H166" s="5"/>
      <c r="J166" s="98"/>
      <c r="K166" s="20"/>
      <c r="L166" s="20"/>
      <c r="M166" s="5"/>
    </row>
    <row r="167" spans="6:13" x14ac:dyDescent="0.25">
      <c r="F167" s="98"/>
      <c r="G167" s="20"/>
      <c r="H167" s="5"/>
      <c r="J167" s="98"/>
      <c r="K167" s="20"/>
      <c r="L167" s="20"/>
      <c r="M167" s="5"/>
    </row>
    <row r="168" spans="6:13" x14ac:dyDescent="0.25">
      <c r="F168" s="98"/>
      <c r="G168" s="20"/>
      <c r="H168" s="5"/>
      <c r="J168" s="98"/>
      <c r="K168" s="20"/>
      <c r="L168" s="20"/>
      <c r="M168" s="5"/>
    </row>
    <row r="169" spans="6:13" x14ac:dyDescent="0.25">
      <c r="F169" s="98"/>
      <c r="G169" s="20"/>
      <c r="H169" s="5"/>
      <c r="J169" s="98"/>
      <c r="K169" s="20"/>
      <c r="L169" s="20"/>
      <c r="M169" s="5"/>
    </row>
    <row r="170" spans="6:13" x14ac:dyDescent="0.25">
      <c r="F170" s="98"/>
      <c r="G170" s="20"/>
      <c r="H170" s="5"/>
      <c r="J170" s="98"/>
      <c r="K170" s="20"/>
      <c r="L170" s="20"/>
      <c r="M170" s="5"/>
    </row>
    <row r="171" spans="6:13" x14ac:dyDescent="0.25">
      <c r="F171" s="98"/>
      <c r="G171" s="20"/>
      <c r="H171" s="5"/>
      <c r="J171" s="98"/>
      <c r="K171" s="20"/>
      <c r="L171" s="20"/>
      <c r="M171" s="5"/>
    </row>
    <row r="172" spans="6:13" x14ac:dyDescent="0.25">
      <c r="F172" s="98"/>
      <c r="G172" s="20"/>
      <c r="H172" s="5"/>
      <c r="J172" s="98"/>
      <c r="K172" s="20"/>
      <c r="L172" s="20"/>
      <c r="M172" s="5"/>
    </row>
    <row r="173" spans="6:13" x14ac:dyDescent="0.25">
      <c r="F173" s="98"/>
      <c r="G173" s="20"/>
      <c r="H173" s="5"/>
      <c r="J173" s="98"/>
      <c r="K173" s="20"/>
      <c r="L173" s="20"/>
      <c r="M173" s="5"/>
    </row>
    <row r="174" spans="6:13" x14ac:dyDescent="0.25">
      <c r="F174" s="98"/>
      <c r="G174" s="20"/>
      <c r="H174" s="5"/>
      <c r="J174" s="98"/>
      <c r="K174" s="20"/>
      <c r="L174" s="20"/>
      <c r="M174" s="5"/>
    </row>
    <row r="175" spans="6:13" x14ac:dyDescent="0.25">
      <c r="F175" s="98"/>
      <c r="G175" s="20"/>
      <c r="H175" s="5"/>
      <c r="J175" s="98"/>
      <c r="K175" s="20"/>
      <c r="L175" s="20"/>
      <c r="M175" s="5"/>
    </row>
    <row r="176" spans="6:13" x14ac:dyDescent="0.25">
      <c r="F176" s="98"/>
      <c r="G176" s="20"/>
      <c r="H176" s="5"/>
      <c r="J176" s="98"/>
      <c r="K176" s="20"/>
      <c r="L176" s="20"/>
      <c r="M176" s="5"/>
    </row>
    <row r="177" spans="6:13" x14ac:dyDescent="0.25">
      <c r="J177" s="98"/>
      <c r="K177" s="20"/>
      <c r="L177" s="20"/>
      <c r="M177" s="5"/>
    </row>
    <row r="178" spans="6:13" x14ac:dyDescent="0.25">
      <c r="F178" s="98"/>
      <c r="G178" s="20"/>
      <c r="H178" s="5"/>
      <c r="J178" s="98"/>
      <c r="K178" s="20"/>
      <c r="L178" s="20"/>
      <c r="M178" s="5"/>
    </row>
    <row r="179" spans="6:13" x14ac:dyDescent="0.25">
      <c r="F179" s="98"/>
      <c r="G179" s="20"/>
      <c r="H179" s="5"/>
      <c r="J179" s="98"/>
      <c r="K179" s="20"/>
      <c r="L179" s="20"/>
      <c r="M179" s="5"/>
    </row>
    <row r="180" spans="6:13" x14ac:dyDescent="0.25">
      <c r="F180" s="98"/>
      <c r="G180" s="20"/>
      <c r="H180" s="5"/>
      <c r="J180" s="98"/>
      <c r="K180" s="20"/>
      <c r="L180" s="20"/>
      <c r="M180" s="5"/>
    </row>
    <row r="181" spans="6:13" x14ac:dyDescent="0.25">
      <c r="F181" s="98"/>
      <c r="G181" s="20"/>
      <c r="H181" s="5"/>
      <c r="J181" s="98"/>
      <c r="K181" s="20"/>
      <c r="L181" s="20"/>
      <c r="M181" s="5"/>
    </row>
    <row r="182" spans="6:13" x14ac:dyDescent="0.25">
      <c r="F182" s="98"/>
      <c r="G182" s="20"/>
      <c r="H182" s="5"/>
      <c r="J182" s="98"/>
      <c r="K182" s="20"/>
      <c r="L182" s="20"/>
      <c r="M182" s="5"/>
    </row>
    <row r="183" spans="6:13" x14ac:dyDescent="0.25">
      <c r="F183" s="98"/>
      <c r="G183" s="20"/>
      <c r="H183" s="5"/>
      <c r="J183" s="98"/>
      <c r="K183" s="20"/>
      <c r="L183" s="20"/>
      <c r="M183" s="5"/>
    </row>
    <row r="184" spans="6:13" x14ac:dyDescent="0.25">
      <c r="J184" s="98"/>
      <c r="K184" s="20"/>
      <c r="L184" s="20"/>
      <c r="M184" s="5"/>
    </row>
    <row r="185" spans="6:13" x14ac:dyDescent="0.25">
      <c r="F185" s="98"/>
      <c r="G185" s="20"/>
      <c r="H185" s="5"/>
      <c r="J185" s="98"/>
      <c r="K185" s="20"/>
      <c r="L185" s="20"/>
      <c r="M185" s="5"/>
    </row>
    <row r="186" spans="6:13" x14ac:dyDescent="0.25">
      <c r="F186" s="98"/>
      <c r="G186" s="20"/>
      <c r="H186" s="5"/>
      <c r="J186" s="98"/>
      <c r="K186" s="20"/>
      <c r="L186" s="20"/>
      <c r="M186" s="5"/>
    </row>
    <row r="187" spans="6:13" x14ac:dyDescent="0.25">
      <c r="F187" s="98"/>
      <c r="G187" s="20"/>
      <c r="H187" s="5"/>
      <c r="J187" s="98"/>
      <c r="K187" s="20"/>
      <c r="L187" s="20"/>
      <c r="M187" s="5"/>
    </row>
    <row r="188" spans="6:13" x14ac:dyDescent="0.25">
      <c r="F188" s="98"/>
      <c r="G188" s="20"/>
      <c r="H188" s="5"/>
      <c r="J188" s="98"/>
      <c r="K188" s="20"/>
      <c r="L188" s="20"/>
      <c r="M188" s="5"/>
    </row>
    <row r="189" spans="6:13" x14ac:dyDescent="0.25">
      <c r="F189" s="98"/>
      <c r="G189" s="20"/>
      <c r="H189" s="5"/>
      <c r="J189" s="98"/>
      <c r="K189" s="20"/>
      <c r="L189" s="20"/>
      <c r="M189" s="5"/>
    </row>
    <row r="190" spans="6:13" x14ac:dyDescent="0.25">
      <c r="F190" s="98"/>
      <c r="G190" s="20"/>
      <c r="H190" s="5"/>
      <c r="J190" s="98"/>
      <c r="K190" s="20"/>
      <c r="L190" s="20"/>
      <c r="M190" s="5"/>
    </row>
    <row r="191" spans="6:13" x14ac:dyDescent="0.25">
      <c r="F191" s="98"/>
      <c r="G191" s="20"/>
      <c r="H191" s="5"/>
      <c r="J191" s="98"/>
      <c r="K191" s="20"/>
      <c r="L191" s="20"/>
      <c r="M191" s="5"/>
    </row>
    <row r="192" spans="6:13" x14ac:dyDescent="0.25">
      <c r="F192" s="98"/>
      <c r="G192" s="20"/>
      <c r="H192" s="5"/>
      <c r="J192" s="98"/>
      <c r="K192" s="20"/>
      <c r="L192" s="20"/>
      <c r="M192" s="5"/>
    </row>
    <row r="193" spans="6:13" x14ac:dyDescent="0.25">
      <c r="F193" s="98"/>
      <c r="G193" s="20"/>
      <c r="H193" s="5"/>
      <c r="J193" s="98"/>
      <c r="K193" s="20"/>
      <c r="L193" s="20"/>
      <c r="M193" s="5"/>
    </row>
    <row r="194" spans="6:13" x14ac:dyDescent="0.25">
      <c r="F194" s="98"/>
      <c r="G194" s="20"/>
      <c r="H194" s="5"/>
      <c r="J194" s="98"/>
      <c r="K194" s="20"/>
      <c r="L194" s="20"/>
      <c r="M194" s="5"/>
    </row>
    <row r="195" spans="6:13" x14ac:dyDescent="0.25">
      <c r="F195" s="98"/>
      <c r="G195" s="20"/>
      <c r="H195" s="5"/>
      <c r="J195" s="98"/>
      <c r="K195" s="20"/>
      <c r="L195" s="20"/>
      <c r="M195" s="5"/>
    </row>
    <row r="196" spans="6:13" x14ac:dyDescent="0.25">
      <c r="F196" s="98"/>
      <c r="G196" s="20"/>
      <c r="H196" s="5"/>
      <c r="J196" s="98"/>
      <c r="K196" s="20"/>
      <c r="L196" s="20"/>
      <c r="M196" s="5"/>
    </row>
    <row r="197" spans="6:13" x14ac:dyDescent="0.25">
      <c r="F197" s="98"/>
      <c r="G197" s="20"/>
      <c r="H197" s="5"/>
      <c r="J197" s="98"/>
      <c r="K197" s="20"/>
      <c r="L197" s="20"/>
      <c r="M197" s="5"/>
    </row>
    <row r="198" spans="6:13" x14ac:dyDescent="0.25">
      <c r="F198" s="98"/>
      <c r="G198" s="20"/>
      <c r="H198" s="5"/>
      <c r="J198" s="98"/>
      <c r="K198" s="20"/>
      <c r="L198" s="20"/>
      <c r="M198" s="5"/>
    </row>
    <row r="199" spans="6:13" x14ac:dyDescent="0.25">
      <c r="F199" s="98"/>
      <c r="G199" s="20"/>
      <c r="H199" s="5"/>
      <c r="J199" s="98"/>
      <c r="K199" s="20"/>
      <c r="L199" s="20"/>
      <c r="M199" s="5"/>
    </row>
    <row r="200" spans="6:13" x14ac:dyDescent="0.25">
      <c r="F200" s="98"/>
      <c r="G200" s="20"/>
      <c r="H200" s="5"/>
      <c r="J200" s="98"/>
      <c r="K200" s="20"/>
      <c r="L200" s="20"/>
      <c r="M200" s="5"/>
    </row>
    <row r="201" spans="6:13" x14ac:dyDescent="0.25">
      <c r="F201" s="98"/>
      <c r="G201" s="20"/>
      <c r="H201" s="5"/>
      <c r="J201" s="98"/>
      <c r="K201" s="20"/>
      <c r="L201" s="20"/>
      <c r="M201" s="5"/>
    </row>
    <row r="202" spans="6:13" x14ac:dyDescent="0.25">
      <c r="F202" s="98"/>
      <c r="G202" s="20"/>
      <c r="H202" s="5"/>
      <c r="J202" s="98"/>
      <c r="K202" s="20"/>
      <c r="L202" s="20"/>
      <c r="M202" s="5"/>
    </row>
    <row r="203" spans="6:13" x14ac:dyDescent="0.25">
      <c r="F203" s="98"/>
      <c r="G203" s="20"/>
      <c r="H203" s="5"/>
      <c r="J203" s="98"/>
      <c r="K203" s="20"/>
      <c r="L203" s="20"/>
      <c r="M203" s="5"/>
    </row>
    <row r="204" spans="6:13" x14ac:dyDescent="0.25">
      <c r="F204" s="98"/>
      <c r="G204" s="20"/>
      <c r="H204" s="5"/>
      <c r="J204" s="98"/>
      <c r="K204" s="20"/>
      <c r="L204" s="20"/>
      <c r="M204" s="5"/>
    </row>
    <row r="205" spans="6:13" x14ac:dyDescent="0.25">
      <c r="F205" s="98"/>
      <c r="G205" s="20"/>
      <c r="H205" s="5"/>
      <c r="J205" s="98"/>
      <c r="K205" s="20"/>
      <c r="L205" s="20"/>
      <c r="M205" s="5"/>
    </row>
    <row r="206" spans="6:13" x14ac:dyDescent="0.25">
      <c r="F206" s="98"/>
      <c r="G206" s="20"/>
      <c r="H206" s="5"/>
      <c r="J206" s="98"/>
      <c r="K206" s="20"/>
      <c r="L206" s="20"/>
      <c r="M206" s="5"/>
    </row>
    <row r="207" spans="6:13" x14ac:dyDescent="0.25">
      <c r="F207" s="98"/>
      <c r="G207" s="20"/>
      <c r="H207" s="5"/>
      <c r="J207" s="98"/>
      <c r="K207" s="20"/>
      <c r="L207" s="20"/>
      <c r="M207" s="5"/>
    </row>
    <row r="208" spans="6:13" x14ac:dyDescent="0.25">
      <c r="F208" s="98"/>
      <c r="G208" s="20"/>
      <c r="H208" s="5"/>
      <c r="J208" s="98"/>
      <c r="K208" s="20"/>
      <c r="L208" s="20"/>
      <c r="M208" s="5"/>
    </row>
    <row r="209" spans="6:13" x14ac:dyDescent="0.25">
      <c r="F209" s="98"/>
      <c r="G209" s="20"/>
      <c r="H209" s="5"/>
      <c r="J209" s="98"/>
      <c r="K209" s="20"/>
      <c r="L209" s="20"/>
      <c r="M209" s="5"/>
    </row>
    <row r="210" spans="6:13" x14ac:dyDescent="0.25">
      <c r="F210" s="98"/>
      <c r="G210" s="20"/>
      <c r="H210" s="5"/>
      <c r="J210" s="98"/>
      <c r="K210" s="20"/>
      <c r="L210" s="20"/>
      <c r="M210" s="5"/>
    </row>
    <row r="211" spans="6:13" x14ac:dyDescent="0.25">
      <c r="F211" s="98"/>
      <c r="G211" s="20"/>
      <c r="H211" s="5"/>
      <c r="J211" s="98"/>
      <c r="K211" s="20"/>
      <c r="L211" s="20"/>
      <c r="M211" s="5"/>
    </row>
    <row r="212" spans="6:13" x14ac:dyDescent="0.25">
      <c r="F212" s="98"/>
      <c r="G212" s="20"/>
      <c r="H212" s="5"/>
      <c r="J212" s="98"/>
      <c r="K212" s="20"/>
      <c r="L212" s="20"/>
      <c r="M212" s="5"/>
    </row>
    <row r="213" spans="6:13" x14ac:dyDescent="0.25">
      <c r="F213" s="98"/>
      <c r="G213" s="20"/>
      <c r="H213" s="5"/>
      <c r="J213" s="98"/>
      <c r="K213" s="20"/>
      <c r="L213" s="20"/>
      <c r="M213" s="5"/>
    </row>
    <row r="214" spans="6:13" x14ac:dyDescent="0.25">
      <c r="F214" s="98"/>
      <c r="G214" s="20"/>
      <c r="H214" s="5"/>
      <c r="J214" s="98"/>
      <c r="K214" s="20"/>
      <c r="L214" s="20"/>
      <c r="M214" s="5"/>
    </row>
    <row r="215" spans="6:13" x14ac:dyDescent="0.25">
      <c r="F215" s="98"/>
      <c r="G215" s="151"/>
      <c r="H215" s="5"/>
      <c r="J215" s="98"/>
      <c r="K215" s="20"/>
      <c r="L215" s="20"/>
      <c r="M215" s="5"/>
    </row>
    <row r="216" spans="6:13" x14ac:dyDescent="0.25">
      <c r="F216" s="98"/>
      <c r="G216" s="151"/>
      <c r="H216" s="5"/>
      <c r="J216" s="98"/>
      <c r="K216" s="20"/>
      <c r="L216" s="20"/>
      <c r="M216" s="5"/>
    </row>
    <row r="217" spans="6:13" x14ac:dyDescent="0.25">
      <c r="F217" s="98"/>
      <c r="G217" s="151"/>
      <c r="H217" s="5"/>
      <c r="J217" s="98"/>
      <c r="K217" s="20"/>
      <c r="L217" s="20"/>
      <c r="M217" s="5"/>
    </row>
    <row r="218" spans="6:13" x14ac:dyDescent="0.25">
      <c r="F218" s="98"/>
      <c r="G218" s="151"/>
      <c r="H218" s="5"/>
      <c r="J218" s="98"/>
      <c r="K218" s="20"/>
      <c r="L218" s="20"/>
      <c r="M218" s="5"/>
    </row>
    <row r="219" spans="6:13" x14ac:dyDescent="0.25">
      <c r="F219" s="98"/>
      <c r="G219" s="151"/>
      <c r="H219" s="5"/>
      <c r="J219" s="98"/>
      <c r="K219" s="20"/>
      <c r="L219" s="20"/>
      <c r="M219" s="5"/>
    </row>
    <row r="220" spans="6:13" x14ac:dyDescent="0.25">
      <c r="F220" s="98"/>
      <c r="G220" s="151"/>
      <c r="H220" s="5"/>
      <c r="J220" s="98"/>
      <c r="K220" s="20"/>
      <c r="L220" s="20"/>
      <c r="M220" s="5"/>
    </row>
    <row r="221" spans="6:13" x14ac:dyDescent="0.25">
      <c r="F221" s="98"/>
      <c r="G221" s="151"/>
      <c r="H221" s="5"/>
      <c r="J221" s="98"/>
      <c r="K221" s="20"/>
      <c r="L221" s="20"/>
      <c r="M221" s="5"/>
    </row>
    <row r="222" spans="6:13" x14ac:dyDescent="0.25">
      <c r="F222" s="98"/>
      <c r="G222" s="151"/>
      <c r="H222" s="5"/>
      <c r="J222" s="98"/>
      <c r="K222" s="20"/>
      <c r="L222" s="20"/>
      <c r="M222" s="5"/>
    </row>
    <row r="223" spans="6:13" x14ac:dyDescent="0.25">
      <c r="F223" s="98"/>
      <c r="G223" s="151"/>
      <c r="H223" s="5"/>
      <c r="J223" s="98"/>
      <c r="K223" s="20"/>
      <c r="L223" s="20"/>
      <c r="M223" s="5"/>
    </row>
    <row r="224" spans="6:13" x14ac:dyDescent="0.25">
      <c r="F224" s="98"/>
      <c r="G224" s="151"/>
      <c r="H224" s="5"/>
      <c r="J224" s="98"/>
      <c r="K224" s="20"/>
      <c r="L224" s="20"/>
      <c r="M224" s="5"/>
    </row>
    <row r="225" spans="6:13" x14ac:dyDescent="0.25">
      <c r="F225" s="98"/>
      <c r="G225" s="151"/>
      <c r="H225" s="5"/>
      <c r="J225" s="98"/>
      <c r="K225" s="20"/>
      <c r="L225" s="20"/>
      <c r="M225" s="5"/>
    </row>
    <row r="226" spans="6:13" x14ac:dyDescent="0.25">
      <c r="F226" s="98"/>
      <c r="G226" s="151"/>
      <c r="H226" s="5"/>
      <c r="J226" s="98"/>
      <c r="K226" s="20"/>
      <c r="L226" s="20"/>
      <c r="M226" s="5"/>
    </row>
    <row r="227" spans="6:13" x14ac:dyDescent="0.25">
      <c r="F227" s="98"/>
      <c r="G227" s="151"/>
      <c r="H227" s="5"/>
      <c r="J227" s="98"/>
      <c r="K227" s="20"/>
      <c r="L227" s="20"/>
      <c r="M227" s="5"/>
    </row>
    <row r="228" spans="6:13" x14ac:dyDescent="0.25">
      <c r="F228" s="98"/>
      <c r="G228" s="151"/>
      <c r="H228" s="5"/>
      <c r="J228" s="98"/>
      <c r="K228" s="20"/>
      <c r="L228" s="20"/>
      <c r="M228" s="5"/>
    </row>
    <row r="229" spans="6:13" x14ac:dyDescent="0.25">
      <c r="F229" s="98"/>
      <c r="G229" s="151"/>
      <c r="H229" s="5"/>
      <c r="J229" s="98"/>
      <c r="K229" s="20"/>
      <c r="L229" s="20"/>
      <c r="M229" s="5"/>
    </row>
    <row r="230" spans="6:13" x14ac:dyDescent="0.25">
      <c r="F230" s="98"/>
      <c r="G230" s="151"/>
      <c r="H230" s="5"/>
      <c r="J230" s="98"/>
      <c r="K230" s="20"/>
      <c r="L230" s="20"/>
      <c r="M230" s="5"/>
    </row>
    <row r="231" spans="6:13" x14ac:dyDescent="0.25">
      <c r="F231" s="98"/>
      <c r="G231" s="151"/>
      <c r="H231" s="5"/>
      <c r="J231" s="98"/>
      <c r="K231" s="20"/>
      <c r="L231" s="20"/>
      <c r="M231" s="5"/>
    </row>
    <row r="232" spans="6:13" x14ac:dyDescent="0.25">
      <c r="F232" s="98"/>
      <c r="G232" s="151"/>
      <c r="H232" s="5"/>
      <c r="J232" s="98"/>
      <c r="K232" s="20"/>
      <c r="L232" s="20"/>
      <c r="M232" s="5"/>
    </row>
    <row r="233" spans="6:13" x14ac:dyDescent="0.25">
      <c r="F233" s="98"/>
      <c r="G233" s="151"/>
      <c r="H233" s="5"/>
      <c r="J233" s="98"/>
      <c r="K233" s="20"/>
      <c r="L233" s="20"/>
      <c r="M233" s="5"/>
    </row>
    <row r="234" spans="6:13" x14ac:dyDescent="0.25">
      <c r="F234" s="98"/>
      <c r="G234" s="151"/>
      <c r="H234" s="5"/>
      <c r="J234" s="98"/>
      <c r="K234" s="20"/>
      <c r="L234" s="20"/>
      <c r="M234" s="5"/>
    </row>
    <row r="235" spans="6:13" x14ac:dyDescent="0.25">
      <c r="F235" s="98"/>
      <c r="G235" s="151"/>
      <c r="H235" s="5"/>
      <c r="J235" s="98"/>
      <c r="K235" s="20"/>
      <c r="L235" s="20"/>
      <c r="M235" s="5"/>
    </row>
    <row r="236" spans="6:13" x14ac:dyDescent="0.25">
      <c r="F236" s="98"/>
      <c r="G236" s="151"/>
      <c r="H236" s="5"/>
      <c r="J236" s="98"/>
      <c r="K236" s="20"/>
      <c r="L236" s="20"/>
      <c r="M236" s="5"/>
    </row>
    <row r="237" spans="6:13" x14ac:dyDescent="0.25">
      <c r="F237" s="98"/>
      <c r="G237" s="151"/>
      <c r="H237" s="5"/>
      <c r="J237" s="98"/>
      <c r="K237" s="20"/>
      <c r="L237" s="20"/>
      <c r="M237" s="5"/>
    </row>
    <row r="238" spans="6:13" x14ac:dyDescent="0.25">
      <c r="F238" s="98"/>
      <c r="G238" s="151"/>
      <c r="H238" s="5"/>
      <c r="J238" s="98"/>
      <c r="K238" s="20"/>
      <c r="L238" s="20"/>
      <c r="M238" s="5"/>
    </row>
    <row r="239" spans="6:13" x14ac:dyDescent="0.25">
      <c r="F239" s="98"/>
      <c r="G239" s="151"/>
      <c r="H239" s="5"/>
      <c r="J239" s="98"/>
      <c r="K239" s="20"/>
      <c r="L239" s="20"/>
      <c r="M239" s="5"/>
    </row>
    <row r="240" spans="6:13" x14ac:dyDescent="0.25">
      <c r="F240" s="98"/>
      <c r="G240" s="151"/>
      <c r="H240" s="5"/>
      <c r="J240" s="98"/>
      <c r="K240" s="20"/>
      <c r="L240" s="20"/>
      <c r="M240" s="5"/>
    </row>
    <row r="241" spans="6:13" x14ac:dyDescent="0.25">
      <c r="F241" s="98"/>
      <c r="G241" s="151"/>
      <c r="H241" s="5"/>
      <c r="J241" s="98"/>
      <c r="K241" s="20"/>
      <c r="L241" s="20"/>
      <c r="M241" s="5"/>
    </row>
    <row r="242" spans="6:13" x14ac:dyDescent="0.25">
      <c r="F242" s="98"/>
      <c r="G242" s="151"/>
      <c r="H242" s="5"/>
      <c r="J242" s="98"/>
      <c r="K242" s="20"/>
      <c r="L242" s="20"/>
      <c r="M242" s="5"/>
    </row>
    <row r="243" spans="6:13" x14ac:dyDescent="0.25">
      <c r="F243" s="98"/>
      <c r="G243" s="151"/>
      <c r="H243" s="5"/>
      <c r="J243" s="98"/>
      <c r="K243" s="20"/>
      <c r="L243" s="20"/>
      <c r="M243" s="5"/>
    </row>
    <row r="244" spans="6:13" x14ac:dyDescent="0.25">
      <c r="F244" s="98"/>
      <c r="G244" s="151"/>
      <c r="H244" s="5"/>
      <c r="J244" s="98"/>
      <c r="K244" s="20"/>
      <c r="L244" s="20"/>
      <c r="M244" s="5"/>
    </row>
    <row r="245" spans="6:13" x14ac:dyDescent="0.25">
      <c r="F245" s="98"/>
      <c r="G245" s="151"/>
      <c r="H245" s="5"/>
      <c r="J245" s="98"/>
      <c r="K245" s="20"/>
      <c r="L245" s="20"/>
      <c r="M245" s="5"/>
    </row>
    <row r="246" spans="6:13" x14ac:dyDescent="0.25">
      <c r="F246" s="98"/>
      <c r="G246" s="151"/>
      <c r="H246" s="5"/>
      <c r="J246" s="98"/>
      <c r="K246" s="20"/>
      <c r="L246" s="20"/>
      <c r="M246" s="5"/>
    </row>
    <row r="247" spans="6:13" x14ac:dyDescent="0.25">
      <c r="F247" s="98"/>
      <c r="G247" s="151"/>
      <c r="H247" s="5"/>
      <c r="J247" s="98"/>
      <c r="K247" s="20"/>
      <c r="L247" s="20"/>
      <c r="M247" s="5"/>
    </row>
    <row r="248" spans="6:13" x14ac:dyDescent="0.25">
      <c r="F248" s="98"/>
      <c r="G248" s="151"/>
      <c r="H248" s="5"/>
      <c r="J248" s="98"/>
      <c r="K248" s="20"/>
      <c r="L248" s="20"/>
      <c r="M248" s="5"/>
    </row>
    <row r="249" spans="6:13" x14ac:dyDescent="0.25">
      <c r="F249" s="98"/>
      <c r="G249" s="151"/>
      <c r="H249" s="5"/>
      <c r="J249" s="98"/>
      <c r="K249" s="20"/>
      <c r="L249" s="20"/>
      <c r="M249" s="5"/>
    </row>
    <row r="250" spans="6:13" x14ac:dyDescent="0.25">
      <c r="F250" s="98"/>
      <c r="G250" s="151"/>
      <c r="H250" s="5"/>
      <c r="J250" s="98"/>
      <c r="K250" s="20"/>
      <c r="L250" s="20"/>
      <c r="M250" s="5"/>
    </row>
    <row r="251" spans="6:13" x14ac:dyDescent="0.25">
      <c r="F251" s="98"/>
      <c r="G251" s="151"/>
      <c r="H251" s="5"/>
      <c r="J251" s="98"/>
      <c r="K251" s="20"/>
      <c r="L251" s="20"/>
      <c r="M251" s="5"/>
    </row>
    <row r="252" spans="6:13" x14ac:dyDescent="0.25">
      <c r="F252" s="98"/>
      <c r="G252" s="151"/>
      <c r="H252" s="5"/>
      <c r="J252" s="98"/>
      <c r="K252" s="20"/>
      <c r="L252" s="20"/>
      <c r="M252" s="5"/>
    </row>
    <row r="253" spans="6:13" x14ac:dyDescent="0.25">
      <c r="F253" s="98"/>
      <c r="G253" s="151"/>
      <c r="H253" s="5"/>
      <c r="J253" s="98"/>
      <c r="K253" s="20"/>
      <c r="L253" s="20"/>
      <c r="M253" s="5"/>
    </row>
    <row r="254" spans="6:13" x14ac:dyDescent="0.25">
      <c r="F254" s="98"/>
      <c r="G254" s="20"/>
      <c r="H254" s="5"/>
      <c r="J254" s="98"/>
      <c r="K254" s="20"/>
      <c r="L254" s="20"/>
      <c r="M254" s="5"/>
    </row>
    <row r="255" spans="6:13" x14ac:dyDescent="0.25">
      <c r="F255" s="98"/>
      <c r="G255" s="20"/>
      <c r="H255" s="5"/>
      <c r="J255" s="98"/>
      <c r="K255" s="20"/>
      <c r="L255" s="20"/>
      <c r="M255" s="5"/>
    </row>
    <row r="256" spans="6:13" x14ac:dyDescent="0.25">
      <c r="F256" s="98"/>
      <c r="G256" s="20"/>
      <c r="H256" s="5"/>
      <c r="J256" s="98"/>
      <c r="K256" s="20"/>
      <c r="L256" s="20"/>
      <c r="M256" s="5"/>
    </row>
    <row r="257" spans="6:13" x14ac:dyDescent="0.25">
      <c r="F257" s="98"/>
      <c r="G257" s="20"/>
      <c r="H257" s="5"/>
      <c r="J257" s="98"/>
      <c r="K257" s="20"/>
      <c r="L257" s="20"/>
      <c r="M257" s="5"/>
    </row>
    <row r="258" spans="6:13" x14ac:dyDescent="0.25">
      <c r="F258" s="98"/>
      <c r="G258" s="20"/>
      <c r="H258" s="5"/>
      <c r="J258" s="98"/>
      <c r="K258" s="20"/>
      <c r="L258" s="20"/>
      <c r="M258" s="5"/>
    </row>
    <row r="259" spans="6:13" x14ac:dyDescent="0.25">
      <c r="F259" s="98"/>
      <c r="G259" s="20"/>
      <c r="H259" s="5"/>
      <c r="J259" s="98"/>
      <c r="K259" s="20"/>
      <c r="L259" s="20"/>
      <c r="M259" s="5"/>
    </row>
    <row r="260" spans="6:13" x14ac:dyDescent="0.25">
      <c r="F260" s="98"/>
      <c r="G260" s="20"/>
      <c r="H260" s="5"/>
      <c r="J260" s="98"/>
      <c r="K260" s="20"/>
      <c r="L260" s="20"/>
      <c r="M260" s="5"/>
    </row>
    <row r="261" spans="6:13" x14ac:dyDescent="0.25">
      <c r="F261" s="98"/>
      <c r="G261" s="20"/>
      <c r="H261" s="5"/>
      <c r="J261" s="98"/>
      <c r="K261" s="20"/>
      <c r="L261" s="20"/>
      <c r="M261" s="5"/>
    </row>
    <row r="262" spans="6:13" x14ac:dyDescent="0.25">
      <c r="F262" s="98"/>
      <c r="G262" s="20"/>
      <c r="H262" s="5"/>
      <c r="J262" s="98"/>
      <c r="K262" s="20"/>
      <c r="L262" s="20"/>
      <c r="M262" s="5"/>
    </row>
    <row r="263" spans="6:13" x14ac:dyDescent="0.25">
      <c r="F263" s="98"/>
      <c r="G263" s="20"/>
      <c r="H263" s="5"/>
      <c r="J263" s="152"/>
      <c r="K263" s="151"/>
      <c r="L263" s="151"/>
      <c r="M263" s="153"/>
    </row>
    <row r="264" spans="6:13" x14ac:dyDescent="0.25">
      <c r="F264" s="98"/>
      <c r="G264" s="20"/>
      <c r="H264" s="5"/>
      <c r="J264" s="152"/>
      <c r="K264" s="151"/>
      <c r="L264" s="151"/>
      <c r="M264" s="153"/>
    </row>
    <row r="265" spans="6:13" x14ac:dyDescent="0.25">
      <c r="F265" s="98"/>
      <c r="G265" s="20"/>
      <c r="H265" s="5"/>
      <c r="J265" s="152"/>
      <c r="K265" s="151"/>
      <c r="L265" s="151"/>
      <c r="M265" s="153"/>
    </row>
    <row r="266" spans="6:13" x14ac:dyDescent="0.25">
      <c r="F266" s="98"/>
      <c r="G266" s="20"/>
      <c r="H266" s="5"/>
      <c r="J266" s="152"/>
      <c r="K266" s="151"/>
      <c r="L266" s="151"/>
      <c r="M266" s="153"/>
    </row>
    <row r="267" spans="6:13" x14ac:dyDescent="0.25">
      <c r="F267" s="98"/>
      <c r="G267" s="20"/>
      <c r="H267" s="5"/>
      <c r="J267" s="152"/>
      <c r="K267" s="151"/>
      <c r="L267" s="151"/>
      <c r="M267" s="153"/>
    </row>
    <row r="268" spans="6:13" x14ac:dyDescent="0.25">
      <c r="F268" s="98"/>
      <c r="G268" s="20"/>
      <c r="H268" s="5"/>
      <c r="J268" s="152"/>
      <c r="K268" s="151"/>
      <c r="L268" s="151"/>
      <c r="M268" s="153"/>
    </row>
    <row r="269" spans="6:13" x14ac:dyDescent="0.25">
      <c r="F269" s="98"/>
      <c r="G269" s="150"/>
      <c r="H269" s="5"/>
      <c r="J269" s="152"/>
      <c r="K269" s="151"/>
      <c r="L269" s="151"/>
      <c r="M269" s="153"/>
    </row>
    <row r="270" spans="6:13" x14ac:dyDescent="0.25">
      <c r="F270" s="98"/>
      <c r="G270" s="20"/>
      <c r="H270" s="5"/>
      <c r="J270" s="152"/>
      <c r="K270" s="151"/>
      <c r="L270" s="151"/>
      <c r="M270" s="153"/>
    </row>
    <row r="271" spans="6:13" x14ac:dyDescent="0.25">
      <c r="F271" s="98"/>
      <c r="G271" s="20"/>
      <c r="H271" s="5"/>
      <c r="J271" s="152"/>
      <c r="K271" s="151"/>
      <c r="L271" s="151"/>
      <c r="M271" s="153"/>
    </row>
    <row r="272" spans="6:13" x14ac:dyDescent="0.25">
      <c r="F272" s="98"/>
      <c r="G272" s="20"/>
      <c r="H272" s="5"/>
      <c r="J272" s="152"/>
      <c r="K272" s="151"/>
      <c r="L272" s="151"/>
      <c r="M272" s="153"/>
    </row>
    <row r="273" spans="6:13" x14ac:dyDescent="0.25">
      <c r="F273" s="98"/>
      <c r="G273" s="20"/>
      <c r="H273" s="5"/>
      <c r="J273" s="152"/>
      <c r="K273" s="151"/>
      <c r="L273" s="151"/>
      <c r="M273" s="153"/>
    </row>
    <row r="274" spans="6:13" x14ac:dyDescent="0.25">
      <c r="F274" s="98"/>
      <c r="G274" s="20"/>
      <c r="H274" s="5"/>
      <c r="J274" s="152"/>
      <c r="K274" s="151"/>
      <c r="L274" s="151"/>
      <c r="M274" s="153"/>
    </row>
    <row r="275" spans="6:13" x14ac:dyDescent="0.25">
      <c r="F275" s="98"/>
      <c r="G275" s="20"/>
      <c r="H275" s="5"/>
      <c r="J275" s="152"/>
      <c r="K275" s="151"/>
      <c r="L275" s="151"/>
      <c r="M275" s="153"/>
    </row>
    <row r="276" spans="6:13" x14ac:dyDescent="0.25">
      <c r="F276" s="98"/>
      <c r="G276" s="20"/>
      <c r="H276" s="5"/>
      <c r="J276" s="152"/>
      <c r="K276" s="151"/>
      <c r="L276" s="151"/>
      <c r="M276" s="153"/>
    </row>
    <row r="277" spans="6:13" x14ac:dyDescent="0.25">
      <c r="F277" s="98"/>
      <c r="G277" s="20"/>
      <c r="H277" s="5"/>
      <c r="J277" s="152"/>
      <c r="K277" s="151"/>
      <c r="L277" s="151"/>
      <c r="M277" s="153"/>
    </row>
    <row r="278" spans="6:13" x14ac:dyDescent="0.25">
      <c r="F278" s="98"/>
      <c r="G278" s="20"/>
      <c r="H278" s="5"/>
      <c r="J278" s="152"/>
      <c r="K278" s="151"/>
      <c r="L278" s="151"/>
      <c r="M278" s="153"/>
    </row>
    <row r="279" spans="6:13" x14ac:dyDescent="0.25">
      <c r="F279" s="98"/>
      <c r="G279" s="20"/>
      <c r="H279" s="5"/>
      <c r="J279" s="152"/>
      <c r="K279" s="151"/>
      <c r="L279" s="151"/>
      <c r="M279" s="153"/>
    </row>
    <row r="280" spans="6:13" x14ac:dyDescent="0.25">
      <c r="F280" s="98"/>
      <c r="G280" s="20"/>
      <c r="H280" s="5"/>
      <c r="J280" s="152"/>
      <c r="K280" s="151"/>
      <c r="L280" s="151"/>
      <c r="M280" s="153"/>
    </row>
    <row r="281" spans="6:13" x14ac:dyDescent="0.25">
      <c r="F281" s="98"/>
      <c r="G281" s="20"/>
      <c r="H281" s="5"/>
      <c r="J281" s="152"/>
      <c r="K281" s="151"/>
      <c r="L281" s="151"/>
      <c r="M281" s="153"/>
    </row>
    <row r="282" spans="6:13" x14ac:dyDescent="0.25">
      <c r="F282" s="98"/>
      <c r="G282" s="150"/>
      <c r="H282" s="5"/>
      <c r="J282" s="152"/>
      <c r="K282" s="151"/>
      <c r="L282" s="151"/>
      <c r="M282" s="153"/>
    </row>
    <row r="283" spans="6:13" x14ac:dyDescent="0.25">
      <c r="F283" s="98"/>
      <c r="G283" s="20"/>
      <c r="H283" s="5"/>
      <c r="J283" s="152"/>
      <c r="K283" s="151"/>
      <c r="L283" s="151"/>
      <c r="M283" s="153"/>
    </row>
    <row r="284" spans="6:13" x14ac:dyDescent="0.25">
      <c r="F284" s="98"/>
      <c r="G284" s="20"/>
      <c r="H284" s="5"/>
      <c r="J284" s="152"/>
      <c r="K284" s="151"/>
      <c r="L284" s="151"/>
      <c r="M284" s="153"/>
    </row>
    <row r="285" spans="6:13" x14ac:dyDescent="0.25">
      <c r="F285" s="98"/>
      <c r="G285" s="20"/>
      <c r="H285" s="5"/>
      <c r="J285" s="152"/>
      <c r="K285" s="151"/>
      <c r="L285" s="151"/>
      <c r="M285" s="153"/>
    </row>
    <row r="286" spans="6:13" x14ac:dyDescent="0.25">
      <c r="F286" s="98"/>
      <c r="G286" s="20"/>
      <c r="H286" s="5"/>
      <c r="J286" s="152"/>
      <c r="K286" s="151"/>
      <c r="L286" s="151"/>
      <c r="M286" s="153"/>
    </row>
    <row r="287" spans="6:13" x14ac:dyDescent="0.25">
      <c r="F287" s="98"/>
      <c r="G287" s="20"/>
      <c r="H287" s="5"/>
      <c r="J287" s="152"/>
      <c r="K287" s="151"/>
      <c r="L287" s="151"/>
      <c r="M287" s="153"/>
    </row>
    <row r="288" spans="6:13" x14ac:dyDescent="0.25">
      <c r="F288" s="98"/>
      <c r="G288" s="20"/>
      <c r="H288" s="5"/>
      <c r="J288" s="152"/>
      <c r="K288" s="151"/>
      <c r="L288" s="151"/>
      <c r="M288" s="153"/>
    </row>
    <row r="289" spans="6:13" x14ac:dyDescent="0.25">
      <c r="F289" s="98"/>
      <c r="G289" s="20"/>
      <c r="H289" s="5"/>
      <c r="J289" s="152"/>
      <c r="K289" s="151"/>
      <c r="L289" s="151"/>
      <c r="M289" s="153"/>
    </row>
    <row r="290" spans="6:13" x14ac:dyDescent="0.25">
      <c r="F290" s="98"/>
      <c r="G290" s="20"/>
      <c r="H290" s="5"/>
      <c r="J290" s="152"/>
      <c r="K290" s="151"/>
      <c r="L290" s="151"/>
      <c r="M290" s="153"/>
    </row>
    <row r="291" spans="6:13" x14ac:dyDescent="0.25">
      <c r="F291" s="98"/>
      <c r="G291" s="20"/>
      <c r="H291" s="5"/>
      <c r="J291" s="152"/>
      <c r="K291" s="151"/>
      <c r="L291" s="151"/>
      <c r="M291" s="153"/>
    </row>
    <row r="292" spans="6:13" x14ac:dyDescent="0.25">
      <c r="F292" s="98"/>
      <c r="G292" s="20"/>
      <c r="H292" s="5"/>
      <c r="J292" s="152"/>
      <c r="K292" s="151"/>
      <c r="L292" s="151"/>
      <c r="M292" s="153"/>
    </row>
    <row r="293" spans="6:13" x14ac:dyDescent="0.25">
      <c r="F293" s="98"/>
      <c r="G293" s="20"/>
      <c r="H293" s="5"/>
      <c r="J293" s="152"/>
      <c r="K293" s="151"/>
      <c r="L293" s="151"/>
      <c r="M293" s="153"/>
    </row>
    <row r="294" spans="6:13" x14ac:dyDescent="0.25">
      <c r="F294" s="98"/>
      <c r="G294" s="20"/>
      <c r="H294" s="5"/>
      <c r="J294" s="152"/>
      <c r="K294" s="151"/>
      <c r="L294" s="151"/>
      <c r="M294" s="153"/>
    </row>
    <row r="295" spans="6:13" x14ac:dyDescent="0.25">
      <c r="F295" s="98"/>
      <c r="G295" s="20"/>
      <c r="H295" s="5"/>
      <c r="J295" s="152"/>
      <c r="K295" s="151"/>
      <c r="L295" s="151"/>
      <c r="M295" s="153"/>
    </row>
    <row r="296" spans="6:13" x14ac:dyDescent="0.25">
      <c r="F296" s="98"/>
      <c r="G296" s="20"/>
      <c r="H296" s="5"/>
      <c r="J296" s="152"/>
      <c r="K296" s="151"/>
      <c r="L296" s="151"/>
      <c r="M296" s="153"/>
    </row>
    <row r="297" spans="6:13" x14ac:dyDescent="0.25">
      <c r="F297" s="98"/>
      <c r="G297" s="20"/>
      <c r="H297" s="5"/>
      <c r="J297" s="152"/>
      <c r="K297" s="151"/>
      <c r="L297" s="151"/>
      <c r="M297" s="153"/>
    </row>
    <row r="298" spans="6:13" x14ac:dyDescent="0.25">
      <c r="F298" s="98"/>
      <c r="G298" s="20"/>
      <c r="H298" s="5"/>
      <c r="J298" s="152"/>
      <c r="K298" s="151"/>
      <c r="L298" s="151"/>
      <c r="M298" s="153"/>
    </row>
    <row r="299" spans="6:13" x14ac:dyDescent="0.25">
      <c r="F299" s="98"/>
      <c r="G299" s="20"/>
      <c r="H299" s="5"/>
      <c r="J299" s="152"/>
      <c r="K299" s="151"/>
      <c r="L299" s="151"/>
      <c r="M299" s="153"/>
    </row>
    <row r="300" spans="6:13" x14ac:dyDescent="0.25">
      <c r="F300" s="98"/>
      <c r="G300" s="20"/>
      <c r="H300" s="5"/>
      <c r="J300" s="152"/>
      <c r="K300" s="151"/>
      <c r="L300" s="151"/>
      <c r="M300" s="153"/>
    </row>
    <row r="301" spans="6:13" x14ac:dyDescent="0.25">
      <c r="F301" s="98"/>
      <c r="G301" s="20"/>
      <c r="H301" s="5"/>
      <c r="J301" s="152"/>
      <c r="K301" s="151"/>
      <c r="L301" s="151"/>
      <c r="M301" s="153"/>
    </row>
    <row r="302" spans="6:13" x14ac:dyDescent="0.25">
      <c r="F302" s="98"/>
      <c r="G302" s="20"/>
      <c r="H302" s="5"/>
      <c r="J302" s="152"/>
      <c r="K302" s="151"/>
      <c r="L302" s="151"/>
      <c r="M302" s="153"/>
    </row>
    <row r="303" spans="6:13" x14ac:dyDescent="0.25">
      <c r="F303" s="98"/>
      <c r="G303" s="20"/>
      <c r="H303" s="5"/>
      <c r="J303" s="152"/>
      <c r="K303" s="151"/>
      <c r="L303" s="151"/>
      <c r="M303" s="153"/>
    </row>
    <row r="304" spans="6:13" x14ac:dyDescent="0.25">
      <c r="F304" s="98"/>
      <c r="G304" s="20"/>
      <c r="H304" s="5"/>
      <c r="J304" s="152"/>
      <c r="K304" s="151"/>
      <c r="L304" s="151"/>
      <c r="M304" s="153"/>
    </row>
    <row r="305" spans="6:13" x14ac:dyDescent="0.25">
      <c r="F305" s="98"/>
      <c r="G305" s="20"/>
      <c r="H305" s="5"/>
      <c r="J305" s="152"/>
      <c r="K305" s="151"/>
      <c r="L305" s="151"/>
      <c r="M305" s="153"/>
    </row>
    <row r="306" spans="6:13" x14ac:dyDescent="0.25">
      <c r="F306" s="98"/>
      <c r="G306" s="20"/>
      <c r="H306" s="5"/>
      <c r="J306" s="152"/>
      <c r="K306" s="151"/>
      <c r="L306" s="151"/>
      <c r="M306" s="153"/>
    </row>
    <row r="307" spans="6:13" x14ac:dyDescent="0.25">
      <c r="F307" s="98"/>
      <c r="G307" s="20"/>
      <c r="H307" s="5"/>
      <c r="J307" s="152"/>
      <c r="K307" s="151"/>
      <c r="L307" s="151"/>
      <c r="M307" s="153"/>
    </row>
    <row r="308" spans="6:13" x14ac:dyDescent="0.25">
      <c r="F308" s="98"/>
      <c r="G308" s="20"/>
      <c r="H308" s="5"/>
      <c r="J308" s="152"/>
      <c r="K308" s="151"/>
      <c r="L308" s="151"/>
      <c r="M308" s="153"/>
    </row>
    <row r="309" spans="6:13" x14ac:dyDescent="0.25">
      <c r="F309" s="98"/>
      <c r="G309" s="20"/>
      <c r="H309" s="5"/>
      <c r="J309" s="152"/>
      <c r="K309" s="151"/>
      <c r="L309" s="151"/>
      <c r="M309" s="153"/>
    </row>
    <row r="310" spans="6:13" x14ac:dyDescent="0.25">
      <c r="F310" s="98"/>
      <c r="G310" s="20"/>
      <c r="H310" s="5"/>
      <c r="J310" s="152"/>
      <c r="K310" s="151"/>
      <c r="L310" s="151"/>
      <c r="M310" s="153"/>
    </row>
    <row r="311" spans="6:13" x14ac:dyDescent="0.25">
      <c r="F311" s="98"/>
      <c r="G311" s="20"/>
      <c r="H311" s="5"/>
      <c r="J311" s="152"/>
      <c r="K311" s="151"/>
      <c r="L311" s="151"/>
      <c r="M311" s="153"/>
    </row>
    <row r="312" spans="6:13" x14ac:dyDescent="0.25">
      <c r="F312" s="98"/>
      <c r="G312" s="20"/>
      <c r="H312" s="5"/>
      <c r="J312" s="152"/>
      <c r="K312" s="151"/>
      <c r="L312" s="151"/>
      <c r="M312" s="153"/>
    </row>
    <row r="313" spans="6:13" x14ac:dyDescent="0.25">
      <c r="F313" s="98"/>
      <c r="G313" s="20"/>
      <c r="H313" s="5"/>
      <c r="J313" s="152"/>
      <c r="K313" s="151"/>
      <c r="L313" s="151"/>
      <c r="M313" s="153"/>
    </row>
    <row r="314" spans="6:13" x14ac:dyDescent="0.25">
      <c r="F314" s="98"/>
      <c r="G314" s="20"/>
      <c r="H314" s="5"/>
      <c r="J314" s="152"/>
      <c r="K314" s="151"/>
      <c r="L314" s="151"/>
      <c r="M314" s="153"/>
    </row>
    <row r="315" spans="6:13" x14ac:dyDescent="0.25">
      <c r="F315" s="98"/>
      <c r="G315" s="20"/>
      <c r="H315" s="5"/>
      <c r="J315" s="152"/>
      <c r="K315" s="151"/>
      <c r="L315" s="151"/>
      <c r="M315" s="153"/>
    </row>
    <row r="316" spans="6:13" x14ac:dyDescent="0.25">
      <c r="F316" s="98"/>
      <c r="G316" s="20"/>
      <c r="H316" s="5"/>
      <c r="J316" s="152"/>
      <c r="K316" s="151"/>
      <c r="L316" s="151"/>
      <c r="M316" s="153"/>
    </row>
    <row r="317" spans="6:13" x14ac:dyDescent="0.25">
      <c r="F317" s="98"/>
      <c r="G317" s="20"/>
      <c r="H317" s="5"/>
      <c r="J317" s="152"/>
      <c r="K317" s="151"/>
      <c r="L317" s="151"/>
      <c r="M317" s="153"/>
    </row>
    <row r="318" spans="6:13" x14ac:dyDescent="0.25">
      <c r="F318" s="98"/>
      <c r="G318" s="20"/>
      <c r="H318" s="5"/>
      <c r="J318" s="152"/>
      <c r="K318" s="151"/>
      <c r="L318" s="151"/>
      <c r="M318" s="153"/>
    </row>
    <row r="319" spans="6:13" x14ac:dyDescent="0.25">
      <c r="F319" s="98"/>
      <c r="G319" s="20"/>
      <c r="H319" s="5"/>
      <c r="J319" s="152"/>
      <c r="K319" s="151"/>
      <c r="L319" s="151"/>
      <c r="M319" s="153"/>
    </row>
    <row r="320" spans="6:13" x14ac:dyDescent="0.25">
      <c r="F320" s="98"/>
      <c r="G320" s="20"/>
      <c r="H320" s="5"/>
      <c r="J320" s="152"/>
      <c r="K320" s="151"/>
      <c r="L320" s="151"/>
      <c r="M320" s="153"/>
    </row>
    <row r="321" spans="2:13" x14ac:dyDescent="0.25">
      <c r="F321" s="98"/>
      <c r="G321" s="20"/>
      <c r="H321" s="5"/>
      <c r="J321" s="152"/>
      <c r="K321" s="151"/>
      <c r="L321" s="151"/>
      <c r="M321" s="153"/>
    </row>
    <row r="322" spans="2:13" x14ac:dyDescent="0.25">
      <c r="F322" s="98"/>
      <c r="G322" s="20"/>
      <c r="H322" s="5"/>
      <c r="J322" s="152"/>
      <c r="K322" s="151"/>
      <c r="L322" s="151"/>
      <c r="M322" s="153"/>
    </row>
    <row r="323" spans="2:13" x14ac:dyDescent="0.25">
      <c r="F323" s="98"/>
      <c r="G323" s="20"/>
      <c r="H323" s="5"/>
      <c r="J323" s="152"/>
      <c r="K323" s="151"/>
      <c r="L323" s="151"/>
      <c r="M323" s="153"/>
    </row>
    <row r="324" spans="2:13" x14ac:dyDescent="0.25">
      <c r="F324" s="98"/>
      <c r="G324" s="20"/>
      <c r="H324" s="5"/>
      <c r="J324" s="152"/>
      <c r="K324" s="151"/>
      <c r="L324" s="151"/>
      <c r="M324" s="153"/>
    </row>
    <row r="325" spans="2:13" x14ac:dyDescent="0.25">
      <c r="F325" s="98"/>
      <c r="G325" s="20"/>
      <c r="H325" s="5"/>
      <c r="J325" s="152"/>
      <c r="K325" s="151"/>
      <c r="L325" s="151"/>
      <c r="M325" s="153"/>
    </row>
    <row r="326" spans="2:13" x14ac:dyDescent="0.25">
      <c r="F326" s="98"/>
      <c r="G326" s="20"/>
      <c r="H326" s="5"/>
      <c r="J326" s="152"/>
      <c r="K326" s="151"/>
      <c r="L326" s="151"/>
      <c r="M326" s="153"/>
    </row>
    <row r="327" spans="2:13" x14ac:dyDescent="0.25">
      <c r="F327" s="98"/>
      <c r="G327" s="20"/>
      <c r="H327" s="5"/>
      <c r="J327" s="152"/>
      <c r="K327" s="151"/>
      <c r="L327" s="151"/>
      <c r="M327" s="153"/>
    </row>
    <row r="328" spans="2:13" x14ac:dyDescent="0.25">
      <c r="F328" s="98"/>
      <c r="G328" s="20"/>
      <c r="H328" s="5"/>
      <c r="J328" s="152"/>
      <c r="K328" s="151"/>
      <c r="L328" s="151"/>
      <c r="M328" s="153"/>
    </row>
    <row r="329" spans="2:13" x14ac:dyDescent="0.25">
      <c r="B329" s="98"/>
      <c r="C329" s="98"/>
      <c r="D329" s="98"/>
      <c r="E329" s="98"/>
      <c r="F329" s="98"/>
      <c r="G329" s="20"/>
      <c r="H329" s="5"/>
      <c r="J329" s="98"/>
      <c r="K329" s="20"/>
      <c r="L329" s="20"/>
      <c r="M329" s="5"/>
    </row>
    <row r="330" spans="2:13" x14ac:dyDescent="0.25">
      <c r="B330" s="98"/>
      <c r="C330" s="98"/>
      <c r="D330" s="98"/>
      <c r="E330" s="98"/>
      <c r="F330" s="98"/>
      <c r="G330" s="20"/>
      <c r="H330" s="5"/>
      <c r="J330" s="98"/>
      <c r="K330" s="20"/>
      <c r="L330" s="20"/>
      <c r="M330" s="5"/>
    </row>
    <row r="331" spans="2:13" x14ac:dyDescent="0.25">
      <c r="B331" s="98"/>
      <c r="C331" s="98"/>
      <c r="D331" s="98"/>
      <c r="E331" s="98"/>
      <c r="F331" s="98"/>
      <c r="G331" s="20"/>
      <c r="H331" s="5"/>
      <c r="J331" s="98"/>
      <c r="K331" s="20"/>
      <c r="L331" s="20"/>
      <c r="M331" s="5"/>
    </row>
    <row r="332" spans="2:13" x14ac:dyDescent="0.25">
      <c r="B332" s="98"/>
      <c r="C332" s="98"/>
      <c r="D332" s="98"/>
      <c r="E332" s="98"/>
      <c r="F332" s="98"/>
      <c r="G332" s="20"/>
      <c r="H332" s="5"/>
      <c r="J332" s="98"/>
      <c r="K332" s="20"/>
      <c r="L332" s="20"/>
      <c r="M332" s="5"/>
    </row>
    <row r="333" spans="2:13" x14ac:dyDescent="0.25">
      <c r="B333" s="98"/>
      <c r="C333" s="98"/>
      <c r="D333" s="98"/>
      <c r="E333" s="98"/>
      <c r="F333" s="98"/>
      <c r="G333" s="20"/>
      <c r="H333" s="5"/>
      <c r="J333" s="98"/>
      <c r="K333" s="20"/>
      <c r="L333" s="20"/>
      <c r="M333" s="5"/>
    </row>
    <row r="334" spans="2:13" x14ac:dyDescent="0.25">
      <c r="B334" s="98"/>
      <c r="C334" s="98"/>
      <c r="D334" s="98"/>
      <c r="E334" s="98"/>
      <c r="F334" s="98"/>
      <c r="G334" s="20"/>
      <c r="H334" s="5"/>
      <c r="J334" s="98"/>
      <c r="K334" s="20"/>
      <c r="L334" s="20"/>
      <c r="M334" s="5"/>
    </row>
    <row r="335" spans="2:13" x14ac:dyDescent="0.25">
      <c r="B335" s="98"/>
      <c r="C335" s="98"/>
      <c r="D335" s="98"/>
      <c r="E335" s="98"/>
      <c r="F335" s="98"/>
      <c r="G335" s="20"/>
      <c r="H335" s="5"/>
      <c r="J335" s="98"/>
      <c r="K335" s="20"/>
      <c r="L335" s="20"/>
      <c r="M335" s="5"/>
    </row>
    <row r="336" spans="2:13" x14ac:dyDescent="0.25">
      <c r="B336" s="98"/>
      <c r="C336" s="98"/>
      <c r="D336" s="98"/>
      <c r="E336" s="98"/>
      <c r="F336" s="98"/>
      <c r="G336" s="20"/>
      <c r="H336" s="5"/>
      <c r="J336" s="98"/>
      <c r="K336" s="20"/>
      <c r="L336" s="20"/>
      <c r="M336" s="5"/>
    </row>
    <row r="337" spans="2:13" x14ac:dyDescent="0.25">
      <c r="B337" s="98"/>
      <c r="C337" s="98"/>
      <c r="D337" s="98"/>
      <c r="E337" s="98"/>
      <c r="F337" s="98"/>
      <c r="G337" s="20"/>
      <c r="H337" s="5"/>
      <c r="J337" s="98"/>
      <c r="K337" s="20"/>
      <c r="L337" s="20"/>
      <c r="M337" s="5"/>
    </row>
    <row r="338" spans="2:13" x14ac:dyDescent="0.25">
      <c r="B338" s="98"/>
      <c r="C338" s="98"/>
      <c r="D338" s="98"/>
      <c r="E338" s="98"/>
      <c r="F338" s="98"/>
      <c r="G338" s="20"/>
      <c r="H338" s="5"/>
      <c r="J338" s="98"/>
      <c r="K338" s="20"/>
      <c r="L338" s="20"/>
      <c r="M338" s="5"/>
    </row>
    <row r="339" spans="2:13" x14ac:dyDescent="0.25">
      <c r="B339" s="98"/>
      <c r="C339" s="98"/>
      <c r="D339" s="98"/>
      <c r="E339" s="98"/>
      <c r="F339" s="98"/>
      <c r="G339" s="20"/>
      <c r="H339" s="5"/>
      <c r="J339" s="98"/>
      <c r="K339" s="20"/>
      <c r="L339" s="20"/>
      <c r="M339" s="5"/>
    </row>
    <row r="340" spans="2:13" x14ac:dyDescent="0.25">
      <c r="B340" s="98"/>
      <c r="C340" s="98"/>
      <c r="D340" s="98"/>
      <c r="E340" s="98"/>
      <c r="F340" s="98"/>
      <c r="G340" s="20"/>
      <c r="H340" s="5"/>
      <c r="J340" s="98"/>
      <c r="K340" s="20"/>
      <c r="L340" s="20"/>
      <c r="M340" s="5"/>
    </row>
    <row r="341" spans="2:13" x14ac:dyDescent="0.25">
      <c r="B341" s="98"/>
      <c r="C341" s="98"/>
      <c r="D341" s="98"/>
      <c r="E341" s="98"/>
      <c r="F341" s="98"/>
      <c r="G341" s="20"/>
      <c r="H341" s="5"/>
      <c r="J341" s="98"/>
      <c r="K341" s="20"/>
      <c r="L341" s="20"/>
      <c r="M341" s="5"/>
    </row>
    <row r="342" spans="2:13" x14ac:dyDescent="0.25">
      <c r="B342" s="98"/>
      <c r="C342" s="98"/>
      <c r="D342" s="98"/>
      <c r="E342" s="98"/>
      <c r="F342" s="98"/>
      <c r="G342" s="20"/>
      <c r="H342" s="5"/>
      <c r="J342" s="98"/>
      <c r="K342" s="20"/>
      <c r="L342" s="20"/>
      <c r="M342" s="5"/>
    </row>
    <row r="343" spans="2:13" x14ac:dyDescent="0.25">
      <c r="B343" s="98"/>
      <c r="C343" s="98"/>
      <c r="D343" s="98"/>
      <c r="E343" s="98"/>
      <c r="F343" s="98"/>
      <c r="G343" s="20"/>
      <c r="H343" s="5"/>
      <c r="J343" s="98"/>
      <c r="K343" s="20"/>
      <c r="L343" s="20"/>
      <c r="M343" s="5"/>
    </row>
    <row r="344" spans="2:13" x14ac:dyDescent="0.25">
      <c r="B344" s="98"/>
      <c r="C344" s="98"/>
      <c r="D344" s="98"/>
      <c r="E344" s="98"/>
      <c r="F344" s="98"/>
      <c r="G344" s="20"/>
      <c r="H344" s="5"/>
      <c r="J344" s="98"/>
      <c r="K344" s="20"/>
      <c r="L344" s="20"/>
      <c r="M344" s="5"/>
    </row>
    <row r="345" spans="2:13" x14ac:dyDescent="0.25">
      <c r="B345" s="98"/>
      <c r="C345" s="98"/>
      <c r="D345" s="98"/>
      <c r="E345" s="98"/>
      <c r="F345" s="98"/>
      <c r="G345" s="20"/>
      <c r="H345" s="5"/>
      <c r="J345" s="98"/>
      <c r="K345" s="20"/>
      <c r="L345" s="20"/>
      <c r="M345" s="5"/>
    </row>
    <row r="346" spans="2:13" x14ac:dyDescent="0.25">
      <c r="B346" s="98"/>
      <c r="C346" s="98"/>
      <c r="D346" s="98"/>
      <c r="E346" s="98"/>
      <c r="F346" s="98"/>
      <c r="G346" s="20"/>
      <c r="H346" s="5"/>
      <c r="J346" s="98"/>
      <c r="K346" s="20"/>
      <c r="L346" s="20"/>
      <c r="M346" s="5"/>
    </row>
    <row r="347" spans="2:13" x14ac:dyDescent="0.25">
      <c r="B347" s="98"/>
      <c r="C347" s="98"/>
      <c r="D347" s="98"/>
      <c r="E347" s="98"/>
      <c r="F347" s="98"/>
      <c r="G347" s="20"/>
      <c r="H347" s="5"/>
      <c r="J347" s="98"/>
      <c r="K347" s="20"/>
      <c r="L347" s="20"/>
      <c r="M347" s="5"/>
    </row>
    <row r="348" spans="2:13" x14ac:dyDescent="0.25">
      <c r="B348" s="98"/>
      <c r="C348" s="98"/>
      <c r="D348" s="98"/>
      <c r="E348" s="98"/>
      <c r="F348" s="98"/>
      <c r="G348" s="20"/>
      <c r="H348" s="5"/>
      <c r="J348" s="98"/>
      <c r="K348" s="20"/>
      <c r="L348" s="20"/>
      <c r="M348" s="5"/>
    </row>
    <row r="349" spans="2:13" x14ac:dyDescent="0.25">
      <c r="B349" s="98"/>
      <c r="C349" s="98"/>
      <c r="D349" s="98"/>
      <c r="E349" s="98"/>
      <c r="F349" s="98"/>
      <c r="G349" s="20"/>
      <c r="H349" s="5"/>
      <c r="J349" s="98"/>
      <c r="K349" s="20"/>
      <c r="L349" s="20"/>
      <c r="M349" s="5"/>
    </row>
    <row r="350" spans="2:13" x14ac:dyDescent="0.25">
      <c r="B350" s="98"/>
      <c r="C350" s="98"/>
      <c r="D350" s="98"/>
      <c r="E350" s="98"/>
      <c r="F350" s="98"/>
      <c r="G350" s="20"/>
      <c r="H350" s="5"/>
      <c r="J350" s="98"/>
      <c r="K350" s="20"/>
      <c r="L350" s="20"/>
      <c r="M350" s="5"/>
    </row>
    <row r="351" spans="2:13" x14ac:dyDescent="0.25">
      <c r="B351" s="98"/>
      <c r="C351" s="98"/>
      <c r="D351" s="98"/>
      <c r="E351" s="98"/>
      <c r="F351" s="98"/>
      <c r="G351" s="20"/>
      <c r="H351" s="5"/>
      <c r="J351" s="98"/>
      <c r="K351" s="20"/>
      <c r="L351" s="20"/>
      <c r="M351" s="5"/>
    </row>
    <row r="352" spans="2:13" x14ac:dyDescent="0.25">
      <c r="B352" s="98"/>
      <c r="C352" s="98"/>
      <c r="D352" s="98"/>
      <c r="E352" s="98"/>
      <c r="F352" s="98"/>
      <c r="G352" s="20"/>
      <c r="H352" s="5"/>
      <c r="J352" s="98"/>
      <c r="K352" s="20"/>
      <c r="L352" s="20"/>
      <c r="M352" s="5"/>
    </row>
    <row r="353" spans="2:13" x14ac:dyDescent="0.25">
      <c r="B353" s="98"/>
      <c r="C353" s="98"/>
      <c r="D353" s="98"/>
      <c r="E353" s="98"/>
      <c r="F353" s="98"/>
      <c r="G353" s="20"/>
      <c r="H353" s="5"/>
      <c r="J353" s="98"/>
      <c r="K353" s="20"/>
      <c r="L353" s="20"/>
      <c r="M353" s="5"/>
    </row>
    <row r="354" spans="2:13" x14ac:dyDescent="0.25">
      <c r="B354" s="98"/>
      <c r="C354" s="98"/>
      <c r="D354" s="98"/>
      <c r="E354" s="98"/>
      <c r="F354" s="98"/>
      <c r="G354" s="20"/>
      <c r="H354" s="5"/>
      <c r="J354" s="98"/>
      <c r="K354" s="20"/>
      <c r="L354" s="20"/>
      <c r="M354" s="5"/>
    </row>
    <row r="355" spans="2:13" x14ac:dyDescent="0.25">
      <c r="B355" s="98"/>
      <c r="C355" s="98"/>
      <c r="D355" s="98"/>
      <c r="E355" s="98"/>
      <c r="F355" s="98"/>
      <c r="G355" s="20"/>
      <c r="H355" s="5"/>
      <c r="J355" s="98"/>
      <c r="K355" s="20"/>
      <c r="L355" s="20"/>
      <c r="M355" s="5"/>
    </row>
    <row r="356" spans="2:13" x14ac:dyDescent="0.25">
      <c r="B356" s="98"/>
      <c r="C356" s="98"/>
      <c r="D356" s="98"/>
      <c r="E356" s="98"/>
      <c r="F356" s="98"/>
      <c r="G356" s="20"/>
      <c r="H356" s="5"/>
      <c r="J356" s="98"/>
      <c r="K356" s="20"/>
      <c r="L356" s="20"/>
      <c r="M356" s="5"/>
    </row>
    <row r="357" spans="2:13" x14ac:dyDescent="0.25">
      <c r="B357" s="98"/>
      <c r="C357" s="98"/>
      <c r="D357" s="98"/>
      <c r="E357" s="98"/>
      <c r="F357" s="98"/>
      <c r="G357" s="20"/>
      <c r="H357" s="5"/>
      <c r="J357" s="98"/>
      <c r="K357" s="20"/>
      <c r="L357" s="20"/>
      <c r="M357" s="5"/>
    </row>
    <row r="358" spans="2:13" x14ac:dyDescent="0.25">
      <c r="B358" s="98"/>
      <c r="C358" s="98"/>
      <c r="D358" s="98"/>
      <c r="E358" s="98"/>
      <c r="F358" s="98"/>
      <c r="G358" s="20"/>
      <c r="H358" s="5"/>
      <c r="J358" s="98"/>
      <c r="K358" s="20"/>
      <c r="L358" s="20"/>
      <c r="M358" s="5"/>
    </row>
    <row r="359" spans="2:13" x14ac:dyDescent="0.25">
      <c r="B359" s="98"/>
      <c r="C359" s="98"/>
      <c r="D359" s="98"/>
      <c r="E359" s="98"/>
      <c r="F359" s="98"/>
      <c r="G359" s="20"/>
      <c r="H359" s="5"/>
      <c r="J359" s="98"/>
      <c r="K359" s="20"/>
      <c r="L359" s="20"/>
      <c r="M359" s="5"/>
    </row>
    <row r="360" spans="2:13" x14ac:dyDescent="0.25">
      <c r="B360" s="98"/>
      <c r="C360" s="98"/>
      <c r="D360" s="98"/>
      <c r="E360" s="98"/>
      <c r="F360" s="98"/>
      <c r="G360" s="20"/>
      <c r="H360" s="5"/>
      <c r="J360" s="98"/>
      <c r="K360" s="20"/>
      <c r="L360" s="20"/>
      <c r="M360" s="5"/>
    </row>
    <row r="361" spans="2:13" x14ac:dyDescent="0.25">
      <c r="B361" s="98"/>
      <c r="C361" s="98"/>
      <c r="D361" s="98"/>
      <c r="E361" s="98"/>
      <c r="F361" s="98"/>
      <c r="G361" s="20"/>
      <c r="H361" s="5"/>
      <c r="J361" s="98"/>
      <c r="K361" s="20"/>
      <c r="L361" s="20"/>
      <c r="M361" s="5"/>
    </row>
    <row r="362" spans="2:13" x14ac:dyDescent="0.25">
      <c r="B362" s="98"/>
      <c r="C362" s="98"/>
      <c r="D362" s="98"/>
      <c r="E362" s="98"/>
      <c r="F362" s="98"/>
      <c r="G362" s="20"/>
      <c r="H362" s="5"/>
      <c r="J362" s="98"/>
      <c r="K362" s="20"/>
      <c r="L362" s="20"/>
      <c r="M362" s="5"/>
    </row>
    <row r="363" spans="2:13" x14ac:dyDescent="0.25">
      <c r="B363" s="98"/>
      <c r="C363" s="98"/>
      <c r="D363" s="98"/>
      <c r="E363" s="98"/>
      <c r="F363" s="98"/>
      <c r="G363" s="20"/>
      <c r="H363" s="5"/>
      <c r="J363" s="98"/>
      <c r="K363" s="20"/>
      <c r="L363" s="20"/>
      <c r="M363" s="5"/>
    </row>
    <row r="364" spans="2:13" x14ac:dyDescent="0.25">
      <c r="B364" s="98"/>
      <c r="C364" s="98"/>
      <c r="D364" s="98"/>
      <c r="E364" s="98"/>
      <c r="F364" s="98"/>
      <c r="G364" s="20"/>
      <c r="H364" s="5"/>
      <c r="J364" s="98"/>
      <c r="K364" s="20"/>
      <c r="L364" s="20"/>
      <c r="M364" s="5"/>
    </row>
    <row r="365" spans="2:13" x14ac:dyDescent="0.25">
      <c r="B365" s="98"/>
      <c r="C365" s="98"/>
      <c r="D365" s="98"/>
      <c r="E365" s="98"/>
      <c r="F365" s="98"/>
      <c r="G365" s="20"/>
      <c r="H365" s="5"/>
      <c r="J365" s="98"/>
      <c r="K365" s="20"/>
      <c r="L365" s="20"/>
      <c r="M365" s="5"/>
    </row>
    <row r="366" spans="2:13" x14ac:dyDescent="0.25">
      <c r="B366" s="98"/>
      <c r="C366" s="98"/>
      <c r="D366" s="98"/>
      <c r="E366" s="98"/>
      <c r="F366" s="98"/>
      <c r="G366" s="20"/>
      <c r="H366" s="5"/>
      <c r="J366" s="98"/>
      <c r="K366" s="20"/>
      <c r="L366" s="20"/>
      <c r="M366" s="5"/>
    </row>
    <row r="367" spans="2:13" x14ac:dyDescent="0.25">
      <c r="B367" s="98"/>
      <c r="C367" s="98"/>
      <c r="D367" s="98"/>
      <c r="E367" s="98"/>
      <c r="F367" s="98"/>
      <c r="G367" s="20"/>
      <c r="H367" s="5"/>
      <c r="J367" s="98"/>
      <c r="K367" s="20"/>
      <c r="L367" s="20"/>
      <c r="M367" s="5"/>
    </row>
    <row r="368" spans="2:13" x14ac:dyDescent="0.25">
      <c r="B368" s="98"/>
      <c r="C368" s="98"/>
      <c r="D368" s="98"/>
      <c r="E368" s="98"/>
      <c r="F368" s="98"/>
      <c r="G368" s="20"/>
      <c r="H368" s="5"/>
      <c r="J368" s="98"/>
      <c r="K368" s="20"/>
      <c r="L368" s="20"/>
      <c r="M368" s="5"/>
    </row>
    <row r="369" spans="2:13" x14ac:dyDescent="0.25">
      <c r="B369" s="98"/>
      <c r="C369" s="98"/>
      <c r="D369" s="98"/>
      <c r="E369" s="98"/>
      <c r="F369" s="98"/>
      <c r="G369" s="20"/>
      <c r="H369" s="5"/>
      <c r="J369" s="98"/>
      <c r="K369" s="20"/>
      <c r="L369" s="20"/>
      <c r="M369" s="5"/>
    </row>
    <row r="370" spans="2:13" x14ac:dyDescent="0.25">
      <c r="B370" s="98"/>
      <c r="C370" s="98"/>
      <c r="D370" s="98"/>
      <c r="E370" s="98"/>
      <c r="F370" s="98"/>
      <c r="G370" s="20"/>
      <c r="H370" s="5"/>
      <c r="J370" s="98"/>
      <c r="K370" s="20"/>
      <c r="L370" s="20"/>
      <c r="M370" s="5"/>
    </row>
    <row r="371" spans="2:13" x14ac:dyDescent="0.25">
      <c r="B371" s="98"/>
      <c r="C371" s="98"/>
      <c r="D371" s="98"/>
      <c r="E371" s="98"/>
      <c r="F371" s="98"/>
      <c r="G371" s="20"/>
      <c r="H371" s="5"/>
      <c r="J371" s="98"/>
      <c r="K371" s="20"/>
      <c r="L371" s="20"/>
      <c r="M371" s="5"/>
    </row>
    <row r="372" spans="2:13" x14ac:dyDescent="0.25">
      <c r="B372" s="98"/>
      <c r="C372" s="98"/>
      <c r="D372" s="98"/>
      <c r="E372" s="98"/>
      <c r="F372" s="98"/>
      <c r="G372" s="20"/>
      <c r="H372" s="5"/>
      <c r="J372" s="98"/>
      <c r="K372" s="20"/>
      <c r="L372" s="20"/>
      <c r="M372" s="5"/>
    </row>
    <row r="373" spans="2:13" x14ac:dyDescent="0.25">
      <c r="B373" s="98"/>
      <c r="C373" s="98"/>
      <c r="D373" s="98"/>
      <c r="E373" s="98"/>
      <c r="F373" s="98"/>
      <c r="G373" s="20"/>
      <c r="H373" s="5"/>
      <c r="J373" s="98"/>
      <c r="K373" s="20"/>
      <c r="L373" s="20"/>
      <c r="M373" s="5"/>
    </row>
    <row r="374" spans="2:13" x14ac:dyDescent="0.25">
      <c r="B374" s="98"/>
      <c r="C374" s="98"/>
      <c r="D374" s="98"/>
      <c r="E374" s="98"/>
      <c r="F374" s="98"/>
      <c r="G374" s="20"/>
      <c r="H374" s="5"/>
      <c r="J374" s="98"/>
      <c r="K374" s="20"/>
      <c r="L374" s="20"/>
      <c r="M374" s="5"/>
    </row>
    <row r="375" spans="2:13" x14ac:dyDescent="0.25">
      <c r="B375" s="98"/>
      <c r="C375" s="98"/>
      <c r="D375" s="98"/>
      <c r="E375" s="98"/>
      <c r="F375" s="98"/>
      <c r="G375" s="20"/>
      <c r="H375" s="5"/>
      <c r="J375" s="98"/>
      <c r="K375" s="20"/>
      <c r="L375" s="20"/>
      <c r="M375" s="5"/>
    </row>
    <row r="376" spans="2:13" x14ac:dyDescent="0.25">
      <c r="B376" s="98"/>
      <c r="C376" s="98"/>
      <c r="D376" s="98"/>
      <c r="E376" s="98"/>
      <c r="F376" s="98"/>
      <c r="G376" s="20"/>
      <c r="H376" s="5"/>
      <c r="J376" s="98"/>
      <c r="K376" s="20"/>
      <c r="L376" s="20"/>
      <c r="M376" s="5"/>
    </row>
    <row r="377" spans="2:13" x14ac:dyDescent="0.25">
      <c r="B377" s="98"/>
      <c r="C377" s="98"/>
      <c r="D377" s="98"/>
      <c r="E377" s="98"/>
      <c r="F377" s="98"/>
      <c r="G377" s="20"/>
      <c r="H377" s="5"/>
      <c r="J377" s="98"/>
      <c r="K377" s="20"/>
      <c r="L377" s="20"/>
      <c r="M377" s="5"/>
    </row>
    <row r="378" spans="2:13" x14ac:dyDescent="0.25">
      <c r="B378" s="98"/>
      <c r="C378" s="98"/>
      <c r="D378" s="98"/>
      <c r="E378" s="98"/>
      <c r="F378" s="98"/>
      <c r="G378" s="20"/>
      <c r="H378" s="5"/>
      <c r="J378" s="98"/>
      <c r="K378" s="20"/>
      <c r="L378" s="20"/>
      <c r="M378" s="5"/>
    </row>
    <row r="379" spans="2:13" x14ac:dyDescent="0.25">
      <c r="B379" s="98"/>
      <c r="C379" s="98"/>
      <c r="D379" s="98"/>
      <c r="E379" s="98"/>
      <c r="F379" s="98"/>
      <c r="G379" s="20"/>
      <c r="H379" s="5"/>
      <c r="J379" s="98"/>
      <c r="K379" s="20"/>
      <c r="L379" s="20"/>
      <c r="M379" s="5"/>
    </row>
    <row r="380" spans="2:13" x14ac:dyDescent="0.25">
      <c r="B380" s="98"/>
      <c r="C380" s="98"/>
      <c r="D380" s="98"/>
      <c r="E380" s="98"/>
      <c r="F380" s="98"/>
      <c r="G380" s="20"/>
      <c r="H380" s="5"/>
      <c r="J380" s="98"/>
      <c r="K380" s="20"/>
      <c r="L380" s="20"/>
      <c r="M380" s="5"/>
    </row>
    <row r="381" spans="2:13" x14ac:dyDescent="0.25">
      <c r="B381" s="98"/>
      <c r="C381" s="98"/>
      <c r="D381" s="98"/>
      <c r="E381" s="98"/>
      <c r="F381" s="98"/>
      <c r="G381" s="20"/>
      <c r="H381" s="5"/>
      <c r="J381" s="98"/>
      <c r="K381" s="20"/>
      <c r="L381" s="20"/>
      <c r="M381" s="5"/>
    </row>
    <row r="382" spans="2:13" x14ac:dyDescent="0.25">
      <c r="B382" s="98"/>
      <c r="C382" s="98"/>
      <c r="D382" s="98"/>
      <c r="E382" s="98"/>
      <c r="F382" s="98"/>
      <c r="G382" s="20"/>
      <c r="H382" s="5"/>
      <c r="J382" s="98"/>
      <c r="K382" s="20"/>
      <c r="L382" s="20"/>
      <c r="M382" s="5"/>
    </row>
    <row r="383" spans="2:13" x14ac:dyDescent="0.25">
      <c r="B383" s="98"/>
      <c r="C383" s="98"/>
      <c r="D383" s="98"/>
      <c r="E383" s="98"/>
      <c r="F383" s="98"/>
      <c r="G383" s="20"/>
      <c r="H383" s="5"/>
      <c r="J383" s="98"/>
      <c r="K383" s="20"/>
      <c r="L383" s="20"/>
      <c r="M383" s="5"/>
    </row>
    <row r="384" spans="2:13" x14ac:dyDescent="0.25">
      <c r="B384" s="98"/>
      <c r="C384" s="98"/>
      <c r="D384" s="98"/>
      <c r="E384" s="98"/>
      <c r="F384" s="98"/>
      <c r="G384" s="20"/>
      <c r="H384" s="5"/>
      <c r="J384" s="98"/>
      <c r="K384" s="20"/>
      <c r="L384" s="20"/>
      <c r="M384" s="5"/>
    </row>
    <row r="385" spans="2:13" x14ac:dyDescent="0.25">
      <c r="B385" s="98"/>
      <c r="C385" s="98"/>
      <c r="D385" s="98"/>
      <c r="E385" s="98"/>
      <c r="F385" s="98"/>
      <c r="G385" s="20"/>
      <c r="H385" s="5"/>
      <c r="J385" s="98"/>
      <c r="K385" s="20"/>
      <c r="L385" s="20"/>
      <c r="M385" s="5"/>
    </row>
    <row r="386" spans="2:13" x14ac:dyDescent="0.25">
      <c r="B386" s="98"/>
      <c r="C386" s="98"/>
      <c r="D386" s="98"/>
      <c r="E386" s="98"/>
      <c r="F386" s="98"/>
      <c r="G386" s="20"/>
      <c r="H386" s="5"/>
      <c r="J386" s="98"/>
      <c r="K386" s="20"/>
      <c r="L386" s="20"/>
      <c r="M386" s="5"/>
    </row>
    <row r="387" spans="2:13" s="98" customFormat="1" x14ac:dyDescent="0.25">
      <c r="G387" s="20"/>
      <c r="H387" s="5"/>
      <c r="K387" s="20"/>
      <c r="L387" s="20"/>
      <c r="M387" s="5"/>
    </row>
    <row r="388" spans="2:13" s="98" customFormat="1" x14ac:dyDescent="0.25">
      <c r="G388" s="20"/>
      <c r="H388" s="5"/>
      <c r="K388" s="20"/>
      <c r="L388" s="20"/>
      <c r="M388" s="5"/>
    </row>
    <row r="389" spans="2:13" s="98" customFormat="1" x14ac:dyDescent="0.25">
      <c r="G389" s="20"/>
      <c r="H389" s="5"/>
      <c r="K389" s="20"/>
      <c r="L389" s="20"/>
      <c r="M389" s="5"/>
    </row>
    <row r="390" spans="2:13" s="98" customFormat="1" x14ac:dyDescent="0.25">
      <c r="G390" s="20"/>
      <c r="H390" s="5"/>
      <c r="K390" s="20"/>
      <c r="L390" s="20"/>
      <c r="M390" s="5"/>
    </row>
    <row r="391" spans="2:13" s="98" customFormat="1" x14ac:dyDescent="0.25">
      <c r="G391" s="20"/>
      <c r="H391" s="5"/>
      <c r="K391" s="20"/>
      <c r="L391" s="20"/>
      <c r="M391" s="5"/>
    </row>
    <row r="392" spans="2:13" s="98" customFormat="1" x14ac:dyDescent="0.25">
      <c r="G392" s="20"/>
      <c r="H392" s="5"/>
      <c r="K392" s="20"/>
      <c r="L392" s="20"/>
      <c r="M392" s="5"/>
    </row>
    <row r="393" spans="2:13" s="98" customFormat="1" x14ac:dyDescent="0.25">
      <c r="G393" s="20"/>
      <c r="H393" s="5"/>
      <c r="K393" s="20"/>
      <c r="L393" s="20"/>
      <c r="M393" s="5"/>
    </row>
    <row r="394" spans="2:13" s="98" customFormat="1" x14ac:dyDescent="0.25">
      <c r="G394" s="20"/>
      <c r="H394" s="5"/>
      <c r="K394" s="20"/>
      <c r="L394" s="20"/>
      <c r="M394" s="5"/>
    </row>
    <row r="395" spans="2:13" s="98" customFormat="1" x14ac:dyDescent="0.25">
      <c r="G395" s="20"/>
      <c r="H395" s="5"/>
      <c r="K395" s="20"/>
      <c r="L395" s="20"/>
      <c r="M395" s="5"/>
    </row>
    <row r="396" spans="2:13" s="98" customFormat="1" x14ac:dyDescent="0.25">
      <c r="G396" s="20"/>
      <c r="H396" s="5"/>
      <c r="K396" s="20"/>
      <c r="L396" s="20"/>
      <c r="M396" s="5"/>
    </row>
    <row r="397" spans="2:13" s="98" customFormat="1" x14ac:dyDescent="0.25">
      <c r="G397" s="20"/>
      <c r="H397" s="5"/>
      <c r="K397" s="20"/>
      <c r="L397" s="20"/>
      <c r="M397" s="5"/>
    </row>
    <row r="398" spans="2:13" s="98" customFormat="1" x14ac:dyDescent="0.25">
      <c r="G398" s="20"/>
      <c r="H398" s="5"/>
      <c r="K398" s="20"/>
      <c r="L398" s="20"/>
      <c r="M398" s="5"/>
    </row>
    <row r="399" spans="2:13" s="98" customFormat="1" x14ac:dyDescent="0.25">
      <c r="G399" s="20"/>
      <c r="H399" s="5"/>
      <c r="K399" s="20"/>
      <c r="L399" s="20"/>
      <c r="M399" s="5"/>
    </row>
    <row r="400" spans="2:13" s="98" customFormat="1" x14ac:dyDescent="0.25">
      <c r="G400" s="20"/>
      <c r="H400" s="5"/>
      <c r="K400" s="20"/>
      <c r="L400" s="20"/>
      <c r="M400" s="5"/>
    </row>
    <row r="401" spans="7:13" s="98" customFormat="1" x14ac:dyDescent="0.25">
      <c r="G401" s="20"/>
      <c r="H401" s="5"/>
      <c r="K401" s="20"/>
      <c r="L401" s="20"/>
      <c r="M401" s="5"/>
    </row>
    <row r="402" spans="7:13" s="98" customFormat="1" x14ac:dyDescent="0.25">
      <c r="G402" s="20"/>
      <c r="H402" s="5"/>
      <c r="K402" s="20"/>
      <c r="L402" s="20"/>
      <c r="M402" s="5"/>
    </row>
    <row r="403" spans="7:13" s="98" customFormat="1" x14ac:dyDescent="0.25">
      <c r="G403" s="20"/>
      <c r="H403" s="5"/>
      <c r="K403" s="20"/>
      <c r="L403" s="20"/>
      <c r="M403" s="5"/>
    </row>
    <row r="404" spans="7:13" s="98" customFormat="1" x14ac:dyDescent="0.25">
      <c r="G404" s="20"/>
      <c r="H404" s="5"/>
      <c r="K404" s="20"/>
      <c r="L404" s="20"/>
      <c r="M404" s="5"/>
    </row>
    <row r="405" spans="7:13" s="98" customFormat="1" x14ac:dyDescent="0.25">
      <c r="G405" s="20"/>
      <c r="H405" s="5"/>
      <c r="K405" s="20"/>
      <c r="L405" s="20"/>
      <c r="M405" s="5"/>
    </row>
    <row r="406" spans="7:13" s="98" customFormat="1" x14ac:dyDescent="0.25">
      <c r="G406" s="20"/>
      <c r="H406" s="5"/>
      <c r="K406" s="20"/>
      <c r="L406" s="20"/>
      <c r="M406" s="5"/>
    </row>
    <row r="407" spans="7:13" s="98" customFormat="1" x14ac:dyDescent="0.25">
      <c r="G407" s="20"/>
      <c r="H407" s="5"/>
      <c r="K407" s="20"/>
      <c r="L407" s="20"/>
      <c r="M407" s="5"/>
    </row>
    <row r="408" spans="7:13" s="98" customFormat="1" x14ac:dyDescent="0.25">
      <c r="G408" s="20"/>
      <c r="H408" s="5"/>
      <c r="K408" s="20"/>
      <c r="L408" s="20"/>
      <c r="M408" s="5"/>
    </row>
    <row r="409" spans="7:13" s="98" customFormat="1" x14ac:dyDescent="0.25">
      <c r="G409" s="20"/>
      <c r="H409" s="5"/>
      <c r="K409" s="20"/>
      <c r="L409" s="20"/>
      <c r="M409" s="5"/>
    </row>
    <row r="410" spans="7:13" s="98" customFormat="1" x14ac:dyDescent="0.25">
      <c r="G410" s="20"/>
      <c r="H410" s="5"/>
      <c r="K410" s="20"/>
      <c r="L410" s="20"/>
      <c r="M410" s="5"/>
    </row>
    <row r="411" spans="7:13" s="98" customFormat="1" x14ac:dyDescent="0.25">
      <c r="G411" s="20"/>
      <c r="H411" s="5"/>
      <c r="K411" s="20"/>
      <c r="L411" s="20"/>
      <c r="M411" s="5"/>
    </row>
    <row r="412" spans="7:13" s="98" customFormat="1" x14ac:dyDescent="0.25">
      <c r="G412" s="20"/>
      <c r="H412" s="5"/>
      <c r="K412" s="20"/>
      <c r="L412" s="20"/>
      <c r="M412" s="5"/>
    </row>
    <row r="413" spans="7:13" s="98" customFormat="1" x14ac:dyDescent="0.25">
      <c r="G413" s="20"/>
      <c r="H413" s="5"/>
      <c r="K413" s="20"/>
      <c r="L413" s="20"/>
      <c r="M413" s="5"/>
    </row>
    <row r="414" spans="7:13" s="98" customFormat="1" x14ac:dyDescent="0.25">
      <c r="G414" s="20"/>
      <c r="H414" s="5"/>
      <c r="K414" s="20"/>
      <c r="L414" s="20"/>
      <c r="M414" s="5"/>
    </row>
    <row r="415" spans="7:13" s="98" customFormat="1" x14ac:dyDescent="0.25">
      <c r="G415" s="20"/>
      <c r="H415" s="5"/>
      <c r="K415" s="20"/>
      <c r="L415" s="20"/>
      <c r="M415" s="5"/>
    </row>
    <row r="416" spans="7:13" s="98" customFormat="1" x14ac:dyDescent="0.25">
      <c r="G416" s="20"/>
      <c r="H416" s="5"/>
      <c r="K416" s="20"/>
      <c r="L416" s="20"/>
      <c r="M416" s="5"/>
    </row>
    <row r="417" spans="7:13" s="98" customFormat="1" x14ac:dyDescent="0.25">
      <c r="G417" s="20"/>
      <c r="H417" s="5"/>
      <c r="K417" s="20"/>
      <c r="L417" s="20"/>
      <c r="M417" s="5"/>
    </row>
    <row r="418" spans="7:13" s="98" customFormat="1" x14ac:dyDescent="0.25">
      <c r="G418" s="20"/>
      <c r="H418" s="5"/>
      <c r="K418" s="20"/>
      <c r="L418" s="20"/>
      <c r="M418" s="5"/>
    </row>
    <row r="419" spans="7:13" s="98" customFormat="1" x14ac:dyDescent="0.25">
      <c r="G419" s="20"/>
      <c r="H419" s="5"/>
      <c r="K419" s="20"/>
      <c r="L419" s="20"/>
      <c r="M419" s="5"/>
    </row>
    <row r="420" spans="7:13" s="98" customFormat="1" x14ac:dyDescent="0.25">
      <c r="G420" s="20"/>
      <c r="H420" s="5"/>
      <c r="K420" s="20"/>
      <c r="L420" s="20"/>
      <c r="M420" s="5"/>
    </row>
    <row r="421" spans="7:13" s="98" customFormat="1" x14ac:dyDescent="0.25">
      <c r="G421" s="20"/>
      <c r="H421" s="5"/>
      <c r="K421" s="20"/>
      <c r="L421" s="20"/>
      <c r="M421" s="5"/>
    </row>
    <row r="422" spans="7:13" s="98" customFormat="1" x14ac:dyDescent="0.25">
      <c r="G422" s="20"/>
      <c r="H422" s="5"/>
      <c r="K422" s="20"/>
      <c r="L422" s="20"/>
      <c r="M422" s="5"/>
    </row>
    <row r="423" spans="7:13" s="98" customFormat="1" x14ac:dyDescent="0.25">
      <c r="G423" s="20"/>
      <c r="H423" s="5"/>
      <c r="K423" s="20"/>
      <c r="L423" s="20"/>
      <c r="M423" s="5"/>
    </row>
    <row r="424" spans="7:13" s="98" customFormat="1" x14ac:dyDescent="0.25">
      <c r="G424" s="20"/>
      <c r="H424" s="5"/>
      <c r="K424" s="20"/>
      <c r="L424" s="20"/>
      <c r="M424" s="5"/>
    </row>
    <row r="425" spans="7:13" s="98" customFormat="1" x14ac:dyDescent="0.25">
      <c r="G425" s="20"/>
      <c r="H425" s="5"/>
      <c r="K425" s="20"/>
      <c r="L425" s="20"/>
      <c r="M425" s="5"/>
    </row>
    <row r="426" spans="7:13" s="98" customFormat="1" x14ac:dyDescent="0.25">
      <c r="G426" s="20"/>
      <c r="H426" s="5"/>
      <c r="K426" s="20"/>
      <c r="L426" s="20"/>
      <c r="M426" s="5"/>
    </row>
    <row r="427" spans="7:13" s="98" customFormat="1" x14ac:dyDescent="0.25">
      <c r="G427" s="20"/>
      <c r="H427" s="5"/>
      <c r="K427" s="20"/>
      <c r="L427" s="20"/>
      <c r="M427" s="5"/>
    </row>
    <row r="428" spans="7:13" s="98" customFormat="1" x14ac:dyDescent="0.25">
      <c r="G428" s="20"/>
      <c r="H428" s="5"/>
      <c r="K428" s="20"/>
      <c r="L428" s="20"/>
      <c r="M428" s="5"/>
    </row>
    <row r="429" spans="7:13" s="98" customFormat="1" x14ac:dyDescent="0.25">
      <c r="G429" s="20"/>
      <c r="H429" s="5"/>
      <c r="K429" s="20"/>
      <c r="L429" s="20"/>
      <c r="M429" s="5"/>
    </row>
    <row r="430" spans="7:13" s="98" customFormat="1" x14ac:dyDescent="0.25">
      <c r="G430" s="20"/>
      <c r="H430" s="5"/>
      <c r="K430" s="20"/>
      <c r="L430" s="20"/>
      <c r="M430" s="5"/>
    </row>
    <row r="431" spans="7:13" s="98" customFormat="1" x14ac:dyDescent="0.25">
      <c r="G431" s="20"/>
      <c r="H431" s="5"/>
      <c r="K431" s="20"/>
      <c r="L431" s="20"/>
      <c r="M431" s="5"/>
    </row>
    <row r="432" spans="7:13" s="98" customFormat="1" x14ac:dyDescent="0.25">
      <c r="G432" s="20"/>
      <c r="H432" s="5"/>
      <c r="K432" s="20"/>
      <c r="L432" s="20"/>
      <c r="M432" s="5"/>
    </row>
    <row r="433" spans="2:13" s="98" customFormat="1" x14ac:dyDescent="0.25">
      <c r="G433" s="20"/>
      <c r="H433" s="5"/>
      <c r="K433" s="20"/>
      <c r="L433" s="20"/>
      <c r="M433" s="5"/>
    </row>
    <row r="434" spans="2:13" s="98" customFormat="1" x14ac:dyDescent="0.25">
      <c r="G434" s="20"/>
      <c r="H434" s="5"/>
      <c r="K434" s="20"/>
      <c r="L434" s="20"/>
      <c r="M434" s="5"/>
    </row>
    <row r="435" spans="2:13" s="98" customFormat="1" x14ac:dyDescent="0.25">
      <c r="G435" s="20"/>
      <c r="H435" s="5"/>
      <c r="K435" s="20"/>
      <c r="L435" s="20"/>
      <c r="M435" s="5"/>
    </row>
    <row r="436" spans="2:13" s="98" customFormat="1" x14ac:dyDescent="0.25">
      <c r="G436" s="20"/>
      <c r="H436" s="5"/>
      <c r="K436" s="20"/>
      <c r="L436" s="20"/>
      <c r="M436" s="5"/>
    </row>
    <row r="437" spans="2:13" s="98" customFormat="1" x14ac:dyDescent="0.25">
      <c r="G437" s="20"/>
      <c r="H437" s="5"/>
      <c r="K437" s="20"/>
      <c r="L437" s="20"/>
      <c r="M437" s="5"/>
    </row>
    <row r="438" spans="2:13" s="98" customFormat="1" x14ac:dyDescent="0.25">
      <c r="G438" s="20"/>
      <c r="H438" s="5"/>
      <c r="K438" s="20"/>
      <c r="L438" s="20"/>
      <c r="M438" s="5"/>
    </row>
    <row r="439" spans="2:13" x14ac:dyDescent="0.25">
      <c r="B439" s="98"/>
      <c r="C439" s="98"/>
      <c r="D439" s="98"/>
      <c r="E439" s="98"/>
      <c r="F439" s="98"/>
      <c r="G439" s="20"/>
      <c r="H439" s="5"/>
      <c r="J439" s="98"/>
      <c r="K439" s="20"/>
      <c r="L439" s="20"/>
      <c r="M439" s="5"/>
    </row>
    <row r="440" spans="2:13" x14ac:dyDescent="0.25">
      <c r="F440" s="98"/>
      <c r="G440" s="20"/>
      <c r="H440" s="5"/>
    </row>
    <row r="441" spans="2:13" x14ac:dyDescent="0.25">
      <c r="F441" s="98"/>
      <c r="G441" s="20"/>
      <c r="H441" s="5"/>
      <c r="J441" s="98"/>
      <c r="K441" s="20"/>
      <c r="L441" s="20"/>
      <c r="M441" s="5"/>
    </row>
    <row r="442" spans="2:13" x14ac:dyDescent="0.25">
      <c r="F442" s="98"/>
      <c r="G442" s="20"/>
      <c r="H442" s="5"/>
      <c r="J442" s="98"/>
      <c r="K442" s="20"/>
      <c r="L442" s="20"/>
      <c r="M442" s="5"/>
    </row>
    <row r="443" spans="2:13" x14ac:dyDescent="0.25">
      <c r="F443" s="98"/>
      <c r="G443" s="20"/>
      <c r="H443" s="5"/>
      <c r="J443" s="98"/>
      <c r="K443" s="20"/>
      <c r="L443" s="20"/>
      <c r="M443" s="5"/>
    </row>
    <row r="444" spans="2:13" x14ac:dyDescent="0.25">
      <c r="F444" s="98"/>
      <c r="G444" s="20"/>
      <c r="H444" s="5"/>
      <c r="J444" s="98"/>
      <c r="K444" s="20"/>
      <c r="L444" s="20"/>
      <c r="M444" s="5"/>
    </row>
    <row r="445" spans="2:13" x14ac:dyDescent="0.25">
      <c r="F445" s="98"/>
      <c r="G445" s="20"/>
      <c r="H445" s="5"/>
      <c r="J445" s="98"/>
      <c r="K445" s="20"/>
      <c r="L445" s="20"/>
      <c r="M445" s="5"/>
    </row>
    <row r="446" spans="2:13" x14ac:dyDescent="0.25">
      <c r="F446" s="98"/>
      <c r="G446" s="20"/>
      <c r="H446" s="5"/>
      <c r="J446" s="98"/>
      <c r="K446" s="20"/>
      <c r="L446" s="20"/>
      <c r="M446" s="5"/>
    </row>
    <row r="447" spans="2:13" x14ac:dyDescent="0.25">
      <c r="F447" s="98"/>
      <c r="G447" s="20"/>
      <c r="H447" s="5"/>
      <c r="J447" s="98"/>
      <c r="K447" s="20"/>
      <c r="L447" s="20"/>
      <c r="M447" s="5"/>
    </row>
    <row r="448" spans="2:13" x14ac:dyDescent="0.25">
      <c r="F448" s="98"/>
      <c r="G448" s="20"/>
      <c r="H448" s="5"/>
      <c r="J448" s="98"/>
      <c r="K448" s="20"/>
      <c r="L448" s="20"/>
      <c r="M448" s="5"/>
    </row>
    <row r="449" spans="6:13" x14ac:dyDescent="0.25">
      <c r="F449" s="98"/>
      <c r="G449" s="20"/>
      <c r="H449" s="5"/>
      <c r="J449" s="98"/>
      <c r="K449" s="20"/>
      <c r="L449" s="20"/>
      <c r="M449" s="5"/>
    </row>
    <row r="450" spans="6:13" x14ac:dyDescent="0.25">
      <c r="F450" s="98"/>
      <c r="G450" s="20"/>
      <c r="H450" s="5"/>
      <c r="J450" s="98"/>
      <c r="K450" s="20"/>
      <c r="L450" s="20"/>
      <c r="M450" s="5"/>
    </row>
    <row r="451" spans="6:13" x14ac:dyDescent="0.25">
      <c r="F451" s="98"/>
      <c r="G451" s="20"/>
      <c r="H451" s="5"/>
      <c r="J451" s="98"/>
      <c r="K451" s="20"/>
      <c r="L451" s="20"/>
      <c r="M451" s="5"/>
    </row>
    <row r="452" spans="6:13" x14ac:dyDescent="0.25">
      <c r="F452" s="98"/>
      <c r="G452" s="20"/>
      <c r="H452" s="5"/>
      <c r="J452" s="98"/>
      <c r="K452" s="20"/>
      <c r="L452" s="20"/>
      <c r="M452" s="5"/>
    </row>
    <row r="453" spans="6:13" x14ac:dyDescent="0.25">
      <c r="F453" s="98"/>
      <c r="G453" s="20"/>
      <c r="H453" s="5"/>
      <c r="J453" s="98"/>
      <c r="K453" s="20"/>
      <c r="L453" s="20"/>
      <c r="M453" s="5"/>
    </row>
    <row r="454" spans="6:13" x14ac:dyDescent="0.25">
      <c r="F454" s="98"/>
      <c r="G454" s="20"/>
      <c r="H454" s="5"/>
      <c r="J454" s="98"/>
      <c r="K454" s="20"/>
      <c r="L454" s="20"/>
      <c r="M454" s="5"/>
    </row>
    <row r="455" spans="6:13" x14ac:dyDescent="0.25">
      <c r="F455" s="98"/>
      <c r="G455" s="20"/>
      <c r="H455" s="5"/>
      <c r="J455" s="98"/>
      <c r="K455" s="20"/>
      <c r="L455" s="20"/>
      <c r="M455" s="5"/>
    </row>
    <row r="456" spans="6:13" x14ac:dyDescent="0.25">
      <c r="F456" s="98"/>
      <c r="G456" s="20"/>
      <c r="H456" s="5"/>
      <c r="J456" s="98"/>
      <c r="K456" s="20"/>
      <c r="L456" s="20"/>
      <c r="M456" s="5"/>
    </row>
    <row r="457" spans="6:13" x14ac:dyDescent="0.25">
      <c r="F457" s="98"/>
      <c r="G457" s="20"/>
      <c r="H457" s="5"/>
      <c r="J457" s="98"/>
      <c r="K457" s="20"/>
      <c r="L457" s="20"/>
      <c r="M457" s="5"/>
    </row>
    <row r="458" spans="6:13" x14ac:dyDescent="0.25">
      <c r="F458" s="98"/>
      <c r="G458" s="20"/>
      <c r="H458" s="5"/>
      <c r="J458" s="98"/>
      <c r="K458" s="20"/>
      <c r="L458" s="20"/>
      <c r="M458" s="5"/>
    </row>
    <row r="459" spans="6:13" x14ac:dyDescent="0.25">
      <c r="F459" s="98"/>
      <c r="G459" s="20"/>
      <c r="H459" s="5"/>
      <c r="J459" s="98"/>
      <c r="K459" s="20"/>
      <c r="L459" s="20"/>
      <c r="M459" s="5"/>
    </row>
    <row r="460" spans="6:13" x14ac:dyDescent="0.25">
      <c r="F460" s="98"/>
      <c r="G460" s="20"/>
      <c r="H460" s="5"/>
      <c r="J460" s="98"/>
      <c r="K460" s="20"/>
      <c r="L460" s="20"/>
      <c r="M460" s="5"/>
    </row>
    <row r="461" spans="6:13" x14ac:dyDescent="0.25">
      <c r="F461" s="98"/>
      <c r="G461" s="20"/>
      <c r="H461" s="5"/>
      <c r="J461" s="98"/>
      <c r="K461" s="20"/>
      <c r="L461" s="20"/>
      <c r="M461" s="5"/>
    </row>
    <row r="462" spans="6:13" x14ac:dyDescent="0.25">
      <c r="F462" s="98"/>
      <c r="G462" s="20"/>
      <c r="H462" s="5"/>
      <c r="J462" s="98"/>
      <c r="K462" s="20"/>
      <c r="L462" s="20"/>
      <c r="M462" s="5"/>
    </row>
    <row r="463" spans="6:13" x14ac:dyDescent="0.25">
      <c r="F463" s="98"/>
      <c r="G463" s="20"/>
      <c r="H463" s="5"/>
      <c r="J463" s="98"/>
      <c r="K463" s="20"/>
      <c r="L463" s="20"/>
      <c r="M463" s="5"/>
    </row>
    <row r="464" spans="6:13" x14ac:dyDescent="0.25">
      <c r="F464" s="98"/>
      <c r="G464" s="20"/>
      <c r="H464" s="5"/>
      <c r="J464" s="98"/>
      <c r="K464" s="20"/>
      <c r="L464" s="20"/>
      <c r="M464" s="5"/>
    </row>
    <row r="465" spans="6:13" x14ac:dyDescent="0.25">
      <c r="F465" s="98"/>
      <c r="G465" s="20"/>
      <c r="H465" s="5"/>
      <c r="J465" s="98"/>
      <c r="K465" s="20"/>
      <c r="L465" s="20"/>
      <c r="M465" s="5"/>
    </row>
    <row r="466" spans="6:13" x14ac:dyDescent="0.25">
      <c r="F466" s="98"/>
      <c r="G466" s="20"/>
      <c r="H466" s="5"/>
      <c r="J466" s="98"/>
      <c r="K466" s="20"/>
      <c r="L466" s="20"/>
      <c r="M466" s="5"/>
    </row>
    <row r="467" spans="6:13" x14ac:dyDescent="0.25">
      <c r="F467" s="98"/>
      <c r="G467" s="20"/>
      <c r="H467" s="5"/>
      <c r="J467" s="98"/>
      <c r="K467" s="20"/>
      <c r="L467" s="20"/>
      <c r="M467" s="5"/>
    </row>
    <row r="468" spans="6:13" x14ac:dyDescent="0.25">
      <c r="F468" s="98"/>
      <c r="G468" s="20"/>
      <c r="H468" s="5"/>
      <c r="J468" s="98"/>
      <c r="K468" s="20"/>
      <c r="L468" s="20"/>
      <c r="M468" s="5"/>
    </row>
    <row r="469" spans="6:13" x14ac:dyDescent="0.25">
      <c r="F469" s="98"/>
      <c r="G469" s="20"/>
      <c r="H469" s="5"/>
      <c r="J469" s="98"/>
      <c r="K469" s="20"/>
      <c r="L469" s="20"/>
      <c r="M469" s="5"/>
    </row>
    <row r="470" spans="6:13" x14ac:dyDescent="0.25">
      <c r="F470" s="98"/>
      <c r="G470" s="20"/>
      <c r="H470" s="5"/>
      <c r="J470" s="98"/>
      <c r="K470" s="20"/>
      <c r="L470" s="20"/>
      <c r="M470" s="5"/>
    </row>
    <row r="471" spans="6:13" x14ac:dyDescent="0.25">
      <c r="F471" s="98"/>
      <c r="G471" s="20"/>
      <c r="H471" s="5"/>
      <c r="J471" s="98"/>
      <c r="K471" s="20"/>
      <c r="L471" s="20"/>
      <c r="M471" s="5"/>
    </row>
    <row r="472" spans="6:13" x14ac:dyDescent="0.25">
      <c r="F472" s="98"/>
      <c r="G472" s="20"/>
      <c r="H472" s="5"/>
      <c r="J472" s="98"/>
      <c r="K472" s="20"/>
      <c r="L472" s="20"/>
      <c r="M472" s="5"/>
    </row>
    <row r="473" spans="6:13" x14ac:dyDescent="0.25">
      <c r="F473" s="98"/>
      <c r="G473" s="20"/>
      <c r="H473" s="5"/>
      <c r="J473" s="98"/>
      <c r="K473" s="20"/>
      <c r="L473" s="20"/>
      <c r="M473" s="5"/>
    </row>
    <row r="474" spans="6:13" x14ac:dyDescent="0.25">
      <c r="F474" s="98"/>
      <c r="G474" s="20"/>
      <c r="H474" s="5"/>
      <c r="J474" s="98"/>
      <c r="K474" s="20"/>
      <c r="L474" s="20"/>
      <c r="M474" s="5"/>
    </row>
    <row r="475" spans="6:13" x14ac:dyDescent="0.25">
      <c r="F475" s="98"/>
      <c r="G475" s="20"/>
      <c r="H475" s="5"/>
      <c r="J475" s="98"/>
      <c r="K475" s="20"/>
      <c r="L475" s="20"/>
      <c r="M475" s="5"/>
    </row>
    <row r="476" spans="6:13" x14ac:dyDescent="0.25">
      <c r="F476" s="98"/>
      <c r="G476" s="20"/>
      <c r="H476" s="5"/>
      <c r="J476" s="98"/>
      <c r="K476" s="20"/>
      <c r="L476" s="20"/>
      <c r="M476" s="5"/>
    </row>
    <row r="477" spans="6:13" x14ac:dyDescent="0.25">
      <c r="F477" s="98"/>
      <c r="G477" s="20"/>
      <c r="H477" s="5"/>
      <c r="J477" s="98"/>
      <c r="K477" s="20"/>
      <c r="L477" s="20"/>
      <c r="M477" s="5"/>
    </row>
    <row r="478" spans="6:13" x14ac:dyDescent="0.25">
      <c r="F478" s="98"/>
      <c r="G478" s="20"/>
      <c r="H478" s="5"/>
      <c r="I478" s="98"/>
      <c r="J478" s="98"/>
      <c r="K478" s="20"/>
      <c r="L478" s="20"/>
      <c r="M478" s="5"/>
    </row>
    <row r="479" spans="6:13" x14ac:dyDescent="0.25">
      <c r="F479" s="98"/>
      <c r="G479" s="20"/>
      <c r="H479" s="5"/>
      <c r="I479" s="98"/>
      <c r="J479" s="98"/>
      <c r="K479" s="20"/>
      <c r="L479" s="20"/>
      <c r="M479" s="5"/>
    </row>
    <row r="480" spans="6:13" x14ac:dyDescent="0.25">
      <c r="F480" s="98"/>
      <c r="G480" s="20"/>
      <c r="H480" s="5"/>
      <c r="I480" s="98"/>
      <c r="J480" s="98"/>
      <c r="K480" s="20"/>
      <c r="L480" s="20"/>
      <c r="M480" s="5"/>
    </row>
    <row r="481" spans="6:13" x14ac:dyDescent="0.25">
      <c r="F481" s="98"/>
      <c r="G481" s="20"/>
      <c r="H481" s="5"/>
      <c r="I481" s="98"/>
      <c r="J481" s="98"/>
      <c r="K481" s="20"/>
      <c r="L481" s="20"/>
      <c r="M481" s="5"/>
    </row>
    <row r="482" spans="6:13" x14ac:dyDescent="0.25">
      <c r="F482" s="98"/>
      <c r="G482" s="20"/>
      <c r="H482" s="5"/>
      <c r="I482" s="98"/>
      <c r="J482" s="98"/>
      <c r="K482" s="20"/>
      <c r="L482" s="20"/>
      <c r="M482" s="5"/>
    </row>
    <row r="483" spans="6:13" x14ac:dyDescent="0.25">
      <c r="F483" s="98"/>
      <c r="G483" s="20"/>
      <c r="H483" s="5"/>
      <c r="I483" s="98"/>
      <c r="J483" s="98"/>
      <c r="K483" s="20"/>
      <c r="L483" s="20"/>
      <c r="M483" s="5"/>
    </row>
    <row r="484" spans="6:13" x14ac:dyDescent="0.25">
      <c r="F484" s="98"/>
      <c r="G484" s="20"/>
      <c r="H484" s="5"/>
      <c r="I484" s="98"/>
      <c r="J484" s="98"/>
      <c r="K484" s="20"/>
      <c r="L484" s="20"/>
      <c r="M484" s="5"/>
    </row>
    <row r="485" spans="6:13" x14ac:dyDescent="0.25">
      <c r="F485" s="98"/>
      <c r="G485" s="20"/>
      <c r="H485" s="5"/>
      <c r="I485" s="98"/>
      <c r="J485" s="98"/>
      <c r="K485" s="20"/>
      <c r="L485" s="20"/>
      <c r="M485" s="5"/>
    </row>
    <row r="486" spans="6:13" x14ac:dyDescent="0.25">
      <c r="F486" s="98"/>
      <c r="G486" s="20"/>
      <c r="H486" s="5"/>
      <c r="I486" s="98"/>
      <c r="J486" s="98"/>
      <c r="K486" s="20"/>
      <c r="L486" s="20"/>
      <c r="M486" s="5"/>
    </row>
    <row r="487" spans="6:13" x14ac:dyDescent="0.25">
      <c r="F487" s="98"/>
      <c r="G487" s="20"/>
      <c r="H487" s="5"/>
      <c r="I487" s="98"/>
      <c r="J487" s="98"/>
      <c r="K487" s="20"/>
      <c r="L487" s="20"/>
      <c r="M487" s="5"/>
    </row>
    <row r="488" spans="6:13" x14ac:dyDescent="0.25">
      <c r="F488" s="98"/>
      <c r="G488" s="20"/>
      <c r="H488" s="5"/>
      <c r="I488" s="98"/>
      <c r="J488" s="98"/>
      <c r="K488" s="20"/>
      <c r="L488" s="20"/>
      <c r="M488" s="5"/>
    </row>
    <row r="489" spans="6:13" x14ac:dyDescent="0.25">
      <c r="F489" s="98"/>
      <c r="G489" s="20"/>
      <c r="H489" s="5"/>
      <c r="I489" s="98"/>
      <c r="J489" s="98"/>
      <c r="K489" s="20"/>
      <c r="L489" s="20"/>
      <c r="M489" s="5"/>
    </row>
    <row r="490" spans="6:13" x14ac:dyDescent="0.25">
      <c r="F490" s="98"/>
      <c r="G490" s="98"/>
      <c r="H490" s="5"/>
      <c r="I490" s="98"/>
      <c r="J490" s="98"/>
      <c r="K490" s="20"/>
      <c r="L490" s="20"/>
      <c r="M490" s="5"/>
    </row>
    <row r="491" spans="6:13" x14ac:dyDescent="0.25">
      <c r="F491" s="98"/>
      <c r="G491" s="98"/>
      <c r="H491" s="5"/>
      <c r="I491" s="98"/>
      <c r="J491" s="98"/>
      <c r="K491" s="20"/>
      <c r="L491" s="20"/>
      <c r="M491" s="5"/>
    </row>
    <row r="492" spans="6:13" x14ac:dyDescent="0.25">
      <c r="F492" s="98"/>
      <c r="G492" s="20"/>
      <c r="H492" s="5"/>
      <c r="I492" s="98"/>
      <c r="J492" s="98"/>
      <c r="K492" s="20"/>
      <c r="L492" s="20"/>
      <c r="M492" s="5"/>
    </row>
    <row r="493" spans="6:13" x14ac:dyDescent="0.25">
      <c r="F493" s="98"/>
      <c r="G493" s="20"/>
      <c r="H493" s="5"/>
      <c r="I493" s="98"/>
      <c r="J493" s="98"/>
      <c r="K493" s="20"/>
      <c r="L493" s="20"/>
      <c r="M493" s="5"/>
    </row>
    <row r="494" spans="6:13" x14ac:dyDescent="0.25">
      <c r="F494" s="98"/>
      <c r="G494" s="20"/>
      <c r="H494" s="5"/>
      <c r="I494" s="98"/>
      <c r="J494" s="98"/>
      <c r="K494" s="20"/>
      <c r="L494" s="20"/>
      <c r="M494" s="5"/>
    </row>
    <row r="495" spans="6:13" x14ac:dyDescent="0.25">
      <c r="F495" s="98"/>
      <c r="G495" s="20"/>
      <c r="H495" s="5"/>
      <c r="I495" s="98"/>
      <c r="J495" s="98"/>
      <c r="K495" s="20"/>
      <c r="L495" s="20"/>
      <c r="M495" s="5"/>
    </row>
    <row r="496" spans="6:13" x14ac:dyDescent="0.25">
      <c r="F496" s="98"/>
      <c r="G496" s="20"/>
      <c r="H496" s="5"/>
      <c r="I496" s="98"/>
      <c r="J496" s="98"/>
      <c r="K496" s="20"/>
      <c r="L496" s="20"/>
      <c r="M496" s="5"/>
    </row>
    <row r="497" spans="6:13" x14ac:dyDescent="0.25">
      <c r="F497" s="98"/>
      <c r="G497" s="20"/>
      <c r="H497" s="5"/>
      <c r="I497" s="98"/>
      <c r="J497" s="98"/>
      <c r="K497" s="20"/>
      <c r="L497" s="20"/>
      <c r="M497" s="5"/>
    </row>
    <row r="498" spans="6:13" x14ac:dyDescent="0.25">
      <c r="F498" s="98"/>
      <c r="G498" s="20"/>
      <c r="H498" s="5"/>
      <c r="I498" s="98"/>
      <c r="J498" s="98"/>
      <c r="K498" s="20"/>
      <c r="L498" s="20"/>
      <c r="M498" s="5"/>
    </row>
    <row r="499" spans="6:13" x14ac:dyDescent="0.25">
      <c r="F499" s="98"/>
      <c r="G499" s="20"/>
      <c r="H499" s="5"/>
      <c r="I499" s="98"/>
      <c r="J499" s="98"/>
      <c r="K499" s="20"/>
      <c r="L499" s="20"/>
      <c r="M499" s="5"/>
    </row>
    <row r="500" spans="6:13" x14ac:dyDescent="0.25">
      <c r="F500" s="98"/>
      <c r="G500" s="20"/>
      <c r="H500" s="5"/>
      <c r="I500" s="98"/>
      <c r="J500" s="98"/>
      <c r="K500" s="20"/>
      <c r="L500" s="20"/>
      <c r="M500" s="5"/>
    </row>
    <row r="501" spans="6:13" x14ac:dyDescent="0.25">
      <c r="F501" s="98"/>
      <c r="G501" s="20"/>
      <c r="H501" s="5"/>
      <c r="I501" s="98"/>
      <c r="J501" s="98"/>
      <c r="K501" s="20"/>
      <c r="L501" s="20"/>
      <c r="M501" s="5"/>
    </row>
    <row r="502" spans="6:13" x14ac:dyDescent="0.25">
      <c r="F502" s="98"/>
      <c r="G502" s="20"/>
      <c r="H502" s="5"/>
      <c r="I502" s="98"/>
      <c r="J502" s="98"/>
      <c r="K502" s="20"/>
      <c r="L502" s="20"/>
      <c r="M502" s="5"/>
    </row>
    <row r="503" spans="6:13" x14ac:dyDescent="0.25">
      <c r="F503" s="98"/>
      <c r="G503" s="20"/>
      <c r="H503" s="5"/>
      <c r="I503" s="98"/>
      <c r="J503" s="98"/>
      <c r="K503" s="20"/>
      <c r="L503" s="20"/>
      <c r="M503" s="5"/>
    </row>
    <row r="504" spans="6:13" x14ac:dyDescent="0.25">
      <c r="F504" s="98"/>
      <c r="G504" s="20"/>
      <c r="H504" s="5"/>
      <c r="I504" s="98"/>
      <c r="J504" s="98"/>
      <c r="K504" s="20"/>
      <c r="L504" s="20"/>
      <c r="M504" s="5"/>
    </row>
    <row r="505" spans="6:13" x14ac:dyDescent="0.25">
      <c r="F505" s="98"/>
      <c r="G505" s="20"/>
      <c r="H505" s="5"/>
      <c r="I505" s="98"/>
      <c r="J505" s="98"/>
      <c r="K505" s="20"/>
      <c r="L505" s="20"/>
      <c r="M505" s="5"/>
    </row>
    <row r="506" spans="6:13" x14ac:dyDescent="0.25">
      <c r="F506" s="98"/>
      <c r="G506" s="20"/>
      <c r="H506" s="5"/>
      <c r="I506" s="98"/>
      <c r="J506" s="98"/>
      <c r="K506" s="20"/>
      <c r="L506" s="20"/>
      <c r="M506" s="5"/>
    </row>
    <row r="507" spans="6:13" x14ac:dyDescent="0.25">
      <c r="F507" s="98"/>
      <c r="G507" s="20"/>
      <c r="H507" s="5"/>
      <c r="I507" s="98"/>
      <c r="J507" s="98"/>
      <c r="K507" s="20"/>
      <c r="L507" s="20"/>
      <c r="M507" s="5"/>
    </row>
    <row r="508" spans="6:13" x14ac:dyDescent="0.25">
      <c r="F508" s="98"/>
      <c r="G508" s="20"/>
      <c r="H508" s="5"/>
      <c r="I508" s="98"/>
      <c r="J508" s="98"/>
      <c r="K508" s="20"/>
      <c r="L508" s="20"/>
      <c r="M508" s="5"/>
    </row>
    <row r="509" spans="6:13" x14ac:dyDescent="0.25">
      <c r="F509" s="98"/>
      <c r="G509" s="20"/>
      <c r="H509" s="5"/>
      <c r="I509" s="98"/>
      <c r="J509" s="98"/>
      <c r="K509" s="20"/>
      <c r="L509" s="20"/>
      <c r="M509" s="5"/>
    </row>
    <row r="510" spans="6:13" x14ac:dyDescent="0.25">
      <c r="F510" s="98"/>
      <c r="G510" s="20"/>
      <c r="H510" s="5"/>
      <c r="I510" s="98"/>
      <c r="J510" s="98"/>
      <c r="K510" s="20"/>
      <c r="L510" s="20"/>
      <c r="M510" s="5"/>
    </row>
    <row r="511" spans="6:13" x14ac:dyDescent="0.25">
      <c r="F511" s="98"/>
      <c r="G511" s="20"/>
      <c r="H511" s="5"/>
      <c r="I511" s="98"/>
      <c r="J511" s="98"/>
      <c r="K511" s="20"/>
      <c r="L511" s="20"/>
      <c r="M511" s="5"/>
    </row>
    <row r="512" spans="6:13" x14ac:dyDescent="0.25">
      <c r="F512" s="98"/>
      <c r="G512" s="20"/>
      <c r="H512" s="5"/>
      <c r="I512" s="98"/>
      <c r="J512" s="98"/>
      <c r="K512" s="20"/>
      <c r="L512" s="20"/>
      <c r="M512" s="5"/>
    </row>
    <row r="513" spans="6:13" x14ac:dyDescent="0.25">
      <c r="F513" s="98"/>
      <c r="G513" s="20"/>
      <c r="H513" s="5"/>
      <c r="I513" s="98"/>
      <c r="J513" s="98"/>
      <c r="K513" s="20"/>
      <c r="L513" s="20"/>
      <c r="M513" s="5"/>
    </row>
    <row r="514" spans="6:13" x14ac:dyDescent="0.25">
      <c r="F514" s="98"/>
      <c r="G514" s="20"/>
      <c r="H514" s="159"/>
      <c r="I514" s="98"/>
      <c r="J514" s="98"/>
      <c r="K514" s="20"/>
      <c r="L514" s="20"/>
      <c r="M514" s="5"/>
    </row>
    <row r="515" spans="6:13" x14ac:dyDescent="0.25">
      <c r="F515" s="98"/>
      <c r="G515" s="20"/>
      <c r="H515" s="159"/>
      <c r="I515" s="98"/>
      <c r="J515" s="98"/>
      <c r="K515" s="20"/>
      <c r="L515" s="20"/>
      <c r="M515" s="5"/>
    </row>
    <row r="516" spans="6:13" x14ac:dyDescent="0.25">
      <c r="F516" s="98"/>
      <c r="G516" s="20"/>
      <c r="H516" s="159"/>
      <c r="I516" s="98"/>
      <c r="J516" s="98"/>
      <c r="K516" s="20"/>
      <c r="L516" s="20"/>
      <c r="M516" s="5"/>
    </row>
    <row r="517" spans="6:13" x14ac:dyDescent="0.25">
      <c r="F517" s="98"/>
      <c r="G517" s="20"/>
      <c r="H517" s="159"/>
      <c r="I517" s="98"/>
      <c r="J517" s="98"/>
      <c r="K517" s="20"/>
      <c r="L517" s="20"/>
      <c r="M517" s="5"/>
    </row>
    <row r="518" spans="6:13" x14ac:dyDescent="0.25">
      <c r="F518" s="98"/>
      <c r="G518" s="20"/>
      <c r="H518" s="159"/>
      <c r="I518" s="98"/>
      <c r="J518" s="98"/>
      <c r="K518" s="20"/>
      <c r="L518" s="20"/>
      <c r="M518" s="5"/>
    </row>
    <row r="519" spans="6:13" x14ac:dyDescent="0.25">
      <c r="F519" s="98"/>
      <c r="G519" s="20"/>
      <c r="H519" s="159"/>
      <c r="I519" s="98"/>
      <c r="J519" s="98"/>
      <c r="K519" s="20"/>
      <c r="L519" s="20"/>
      <c r="M519" s="5"/>
    </row>
    <row r="520" spans="6:13" x14ac:dyDescent="0.25">
      <c r="F520" s="98"/>
      <c r="G520" s="20"/>
      <c r="H520" s="159"/>
      <c r="I520" s="98"/>
      <c r="J520" s="98"/>
      <c r="K520" s="20"/>
      <c r="L520" s="20"/>
      <c r="M520" s="5"/>
    </row>
    <row r="521" spans="6:13" x14ac:dyDescent="0.25">
      <c r="F521" s="98"/>
      <c r="G521" s="20"/>
      <c r="H521" s="159"/>
      <c r="I521" s="98"/>
      <c r="J521" s="98"/>
      <c r="K521" s="20"/>
      <c r="L521" s="20"/>
      <c r="M521" s="5"/>
    </row>
    <row r="522" spans="6:13" x14ac:dyDescent="0.25">
      <c r="F522" s="98"/>
      <c r="G522" s="20"/>
      <c r="H522" s="159"/>
      <c r="I522" s="98"/>
      <c r="J522" s="98"/>
      <c r="K522" s="20"/>
      <c r="L522" s="20"/>
      <c r="M522" s="5"/>
    </row>
    <row r="523" spans="6:13" x14ac:dyDescent="0.25">
      <c r="F523" s="98"/>
      <c r="G523" s="20"/>
      <c r="H523" s="159"/>
      <c r="I523" s="98"/>
      <c r="J523" s="98"/>
      <c r="K523" s="20"/>
      <c r="L523" s="20"/>
      <c r="M523" s="5"/>
    </row>
    <row r="524" spans="6:13" x14ac:dyDescent="0.25">
      <c r="F524" s="98"/>
      <c r="G524" s="20"/>
      <c r="H524" s="159"/>
      <c r="I524" s="98"/>
      <c r="J524" s="98"/>
      <c r="K524" s="20"/>
      <c r="L524" s="20"/>
      <c r="M524" s="5"/>
    </row>
    <row r="525" spans="6:13" x14ac:dyDescent="0.25">
      <c r="F525" s="98"/>
      <c r="G525" s="20"/>
      <c r="H525" s="159"/>
      <c r="I525" s="98"/>
      <c r="J525" s="98"/>
      <c r="K525" s="20"/>
      <c r="L525" s="20"/>
      <c r="M525" s="5"/>
    </row>
    <row r="526" spans="6:13" x14ac:dyDescent="0.25">
      <c r="F526" s="98"/>
      <c r="G526" s="20"/>
      <c r="H526" s="159"/>
      <c r="I526" s="98"/>
      <c r="J526" s="98"/>
      <c r="K526" s="20"/>
      <c r="L526" s="20"/>
      <c r="M526" s="5"/>
    </row>
    <row r="527" spans="6:13" x14ac:dyDescent="0.25">
      <c r="F527" s="98"/>
      <c r="G527" s="20"/>
      <c r="H527" s="159"/>
      <c r="I527" s="98"/>
      <c r="J527" s="98"/>
      <c r="K527" s="20"/>
      <c r="L527" s="20"/>
      <c r="M527" s="5"/>
    </row>
    <row r="528" spans="6:13" x14ac:dyDescent="0.25">
      <c r="F528" s="98"/>
      <c r="G528" s="20"/>
      <c r="H528" s="159"/>
      <c r="I528" s="98"/>
      <c r="J528" s="98"/>
      <c r="K528" s="20"/>
      <c r="L528" s="20"/>
      <c r="M528" s="5"/>
    </row>
    <row r="529" spans="6:13" x14ac:dyDescent="0.25">
      <c r="F529" s="98"/>
      <c r="G529" s="20"/>
      <c r="H529" s="159"/>
      <c r="I529" s="98"/>
      <c r="J529" s="98"/>
      <c r="K529" s="20"/>
      <c r="L529" s="20"/>
      <c r="M529" s="5"/>
    </row>
    <row r="530" spans="6:13" x14ac:dyDescent="0.25">
      <c r="F530" s="98"/>
      <c r="G530" s="20"/>
      <c r="H530" s="159"/>
      <c r="I530" s="98"/>
      <c r="J530" s="98"/>
      <c r="K530" s="20"/>
      <c r="L530" s="20"/>
      <c r="M530" s="5"/>
    </row>
    <row r="531" spans="6:13" x14ac:dyDescent="0.25">
      <c r="F531" s="98"/>
      <c r="G531" s="98"/>
      <c r="H531" s="159"/>
      <c r="I531" s="98"/>
      <c r="J531" s="98"/>
      <c r="K531" s="20"/>
      <c r="L531" s="20"/>
      <c r="M531" s="5"/>
    </row>
    <row r="532" spans="6:13" x14ac:dyDescent="0.25">
      <c r="F532" s="98"/>
      <c r="G532" s="20"/>
      <c r="H532" s="159"/>
      <c r="I532" s="98"/>
      <c r="J532" s="98"/>
      <c r="K532" s="20"/>
      <c r="L532" s="20"/>
      <c r="M532" s="5"/>
    </row>
    <row r="533" spans="6:13" x14ac:dyDescent="0.25">
      <c r="F533" s="98"/>
      <c r="G533" s="20"/>
      <c r="H533" s="159"/>
      <c r="I533" s="98"/>
      <c r="J533" s="98"/>
      <c r="K533" s="20"/>
      <c r="L533" s="20"/>
      <c r="M533" s="5"/>
    </row>
    <row r="534" spans="6:13" x14ac:dyDescent="0.25">
      <c r="F534" s="98"/>
      <c r="G534" s="20"/>
      <c r="H534" s="159"/>
      <c r="I534" s="98"/>
      <c r="J534" s="98"/>
      <c r="K534" s="20"/>
      <c r="L534" s="20"/>
      <c r="M534" s="5"/>
    </row>
    <row r="535" spans="6:13" x14ac:dyDescent="0.25">
      <c r="F535" s="98"/>
      <c r="G535" s="20"/>
      <c r="H535" s="159"/>
      <c r="I535" s="98"/>
      <c r="J535" s="98"/>
      <c r="K535" s="20"/>
      <c r="L535" s="20"/>
      <c r="M535" s="5"/>
    </row>
    <row r="536" spans="6:13" x14ac:dyDescent="0.25">
      <c r="F536" s="98"/>
      <c r="G536" s="20"/>
      <c r="H536" s="159"/>
      <c r="I536" s="98"/>
      <c r="J536" s="98"/>
      <c r="K536" s="20"/>
      <c r="L536" s="20"/>
      <c r="M536" s="5"/>
    </row>
    <row r="537" spans="6:13" x14ac:dyDescent="0.25">
      <c r="F537" s="98"/>
      <c r="G537" s="20"/>
      <c r="H537" s="159"/>
      <c r="I537" s="98"/>
      <c r="J537" s="98"/>
      <c r="K537" s="20"/>
      <c r="L537" s="20"/>
      <c r="M537" s="5"/>
    </row>
    <row r="538" spans="6:13" x14ac:dyDescent="0.25">
      <c r="F538" s="98"/>
      <c r="G538" s="98"/>
      <c r="H538" s="159"/>
      <c r="I538" s="98"/>
      <c r="J538" s="98"/>
      <c r="K538" s="20"/>
      <c r="L538" s="20"/>
      <c r="M538" s="5"/>
    </row>
    <row r="539" spans="6:13" x14ac:dyDescent="0.25">
      <c r="F539" s="98"/>
      <c r="G539" s="20"/>
      <c r="H539" s="159"/>
      <c r="I539" s="98"/>
      <c r="J539" s="98"/>
      <c r="K539" s="20"/>
      <c r="L539" s="20"/>
      <c r="M539" s="5"/>
    </row>
    <row r="540" spans="6:13" x14ac:dyDescent="0.25">
      <c r="F540" s="98"/>
      <c r="G540" s="20"/>
      <c r="H540" s="5"/>
      <c r="I540" s="98"/>
      <c r="J540" s="98"/>
      <c r="K540" s="20"/>
      <c r="L540" s="20"/>
      <c r="M540" s="5"/>
    </row>
    <row r="541" spans="6:13" x14ac:dyDescent="0.25">
      <c r="F541" s="98"/>
      <c r="G541" s="20"/>
      <c r="H541" s="5"/>
      <c r="I541" s="98"/>
      <c r="J541" s="98"/>
      <c r="K541" s="20"/>
      <c r="L541" s="20"/>
      <c r="M541" s="5"/>
    </row>
    <row r="542" spans="6:13" x14ac:dyDescent="0.25">
      <c r="F542" s="98"/>
      <c r="G542" s="20"/>
      <c r="H542" s="5"/>
      <c r="I542" s="98"/>
      <c r="J542" s="98"/>
      <c r="K542" s="20"/>
      <c r="L542" s="20"/>
      <c r="M542" s="5"/>
    </row>
    <row r="543" spans="6:13" x14ac:dyDescent="0.25">
      <c r="F543" s="98"/>
      <c r="G543" s="20"/>
      <c r="H543" s="5"/>
      <c r="I543" s="98"/>
      <c r="J543" s="98"/>
      <c r="K543" s="20"/>
      <c r="L543" s="20"/>
      <c r="M543" s="5"/>
    </row>
    <row r="544" spans="6:13" x14ac:dyDescent="0.25">
      <c r="F544" s="98"/>
      <c r="G544" s="20"/>
      <c r="H544" s="5"/>
      <c r="I544" s="98"/>
      <c r="J544" s="98"/>
      <c r="K544" s="20"/>
      <c r="L544" s="20"/>
      <c r="M544" s="5"/>
    </row>
    <row r="545" spans="6:13" x14ac:dyDescent="0.25">
      <c r="F545" s="98"/>
      <c r="G545" s="20"/>
      <c r="H545" s="5"/>
      <c r="I545" s="98"/>
      <c r="J545" s="98"/>
      <c r="K545" s="20"/>
      <c r="L545" s="20"/>
      <c r="M545" s="5"/>
    </row>
    <row r="546" spans="6:13" x14ac:dyDescent="0.25">
      <c r="F546" s="98"/>
      <c r="G546" s="20"/>
      <c r="H546" s="5"/>
      <c r="I546" s="98"/>
      <c r="J546" s="98"/>
      <c r="K546" s="20"/>
      <c r="L546" s="20"/>
      <c r="M546" s="5"/>
    </row>
    <row r="547" spans="6:13" x14ac:dyDescent="0.25">
      <c r="F547" s="98"/>
      <c r="G547" s="20"/>
      <c r="H547" s="5"/>
      <c r="I547" s="98"/>
      <c r="J547" s="98"/>
      <c r="K547" s="20"/>
      <c r="L547" s="20"/>
      <c r="M547" s="5"/>
    </row>
    <row r="548" spans="6:13" x14ac:dyDescent="0.25">
      <c r="F548" s="98"/>
      <c r="G548" s="20"/>
      <c r="H548" s="5"/>
      <c r="I548" s="98"/>
      <c r="J548" s="98"/>
      <c r="K548" s="20"/>
      <c r="L548" s="20"/>
      <c r="M548" s="5"/>
    </row>
    <row r="549" spans="6:13" x14ac:dyDescent="0.25">
      <c r="F549" s="98"/>
      <c r="G549" s="20"/>
      <c r="H549" s="5"/>
      <c r="I549" s="98"/>
      <c r="J549" s="98"/>
      <c r="K549" s="20"/>
      <c r="L549" s="20"/>
      <c r="M549" s="5"/>
    </row>
    <row r="550" spans="6:13" x14ac:dyDescent="0.25">
      <c r="F550" s="98"/>
      <c r="G550" s="20"/>
      <c r="H550" s="5"/>
      <c r="I550" s="98"/>
      <c r="J550" s="98"/>
      <c r="K550" s="20"/>
      <c r="L550" s="20"/>
      <c r="M550" s="5"/>
    </row>
    <row r="551" spans="6:13" x14ac:dyDescent="0.25">
      <c r="F551" s="98"/>
      <c r="G551" s="20"/>
      <c r="H551" s="5"/>
      <c r="I551" s="98"/>
      <c r="J551" s="98"/>
      <c r="K551" s="20"/>
      <c r="L551" s="20"/>
      <c r="M551" s="5"/>
    </row>
    <row r="552" spans="6:13" x14ac:dyDescent="0.25">
      <c r="F552" s="98"/>
      <c r="G552" s="20"/>
      <c r="H552" s="5"/>
      <c r="I552" s="98"/>
      <c r="J552" s="98"/>
      <c r="K552" s="20"/>
      <c r="L552" s="20"/>
      <c r="M552" s="5"/>
    </row>
    <row r="553" spans="6:13" x14ac:dyDescent="0.25">
      <c r="F553" s="98"/>
      <c r="G553" s="20"/>
      <c r="H553" s="5"/>
      <c r="I553" s="98"/>
      <c r="J553" s="98"/>
      <c r="K553" s="20"/>
      <c r="L553" s="20"/>
      <c r="M553" s="5"/>
    </row>
    <row r="554" spans="6:13" x14ac:dyDescent="0.25">
      <c r="F554" s="98"/>
      <c r="G554" s="20"/>
      <c r="H554" s="5"/>
      <c r="I554" s="98"/>
      <c r="J554" s="98"/>
      <c r="K554" s="20"/>
      <c r="L554" s="20"/>
      <c r="M554" s="5"/>
    </row>
    <row r="555" spans="6:13" x14ac:dyDescent="0.25">
      <c r="F555" s="98"/>
      <c r="G555" s="20"/>
      <c r="H555" s="5"/>
      <c r="I555" s="98"/>
      <c r="J555" s="98"/>
      <c r="K555" s="20"/>
      <c r="L555" s="20"/>
      <c r="M555" s="5"/>
    </row>
    <row r="556" spans="6:13" x14ac:dyDescent="0.25">
      <c r="F556" s="98"/>
      <c r="G556" s="20"/>
      <c r="H556" s="5"/>
      <c r="I556" s="98"/>
      <c r="J556" s="98"/>
      <c r="K556" s="20"/>
      <c r="L556" s="20"/>
      <c r="M556" s="5"/>
    </row>
    <row r="557" spans="6:13" x14ac:dyDescent="0.25">
      <c r="F557" s="98"/>
      <c r="G557" s="20"/>
      <c r="H557" s="5"/>
      <c r="I557" s="98"/>
      <c r="J557" s="98"/>
      <c r="K557" s="20"/>
      <c r="L557" s="20"/>
      <c r="M557" s="5"/>
    </row>
    <row r="558" spans="6:13" x14ac:dyDescent="0.25">
      <c r="F558" s="98"/>
      <c r="G558" s="20"/>
      <c r="H558" s="5"/>
      <c r="I558" s="98"/>
      <c r="J558" s="98"/>
      <c r="K558" s="20"/>
      <c r="L558" s="20"/>
      <c r="M558" s="5"/>
    </row>
    <row r="559" spans="6:13" x14ac:dyDescent="0.25">
      <c r="F559" s="98"/>
      <c r="G559" s="20"/>
      <c r="H559" s="5"/>
      <c r="I559" s="98"/>
      <c r="J559" s="98"/>
      <c r="K559" s="20"/>
      <c r="L559" s="20"/>
      <c r="M559" s="5"/>
    </row>
    <row r="560" spans="6:13" x14ac:dyDescent="0.25">
      <c r="F560" s="98"/>
      <c r="G560" s="20"/>
      <c r="H560" s="5"/>
      <c r="I560" s="98"/>
      <c r="J560" s="98"/>
      <c r="K560" s="20"/>
      <c r="L560" s="20"/>
      <c r="M560" s="5"/>
    </row>
    <row r="561" spans="6:13" x14ac:dyDescent="0.25">
      <c r="F561" s="98"/>
      <c r="G561" s="20"/>
      <c r="H561" s="5"/>
      <c r="I561" s="98"/>
      <c r="J561" s="98"/>
      <c r="K561" s="20"/>
      <c r="L561" s="20"/>
      <c r="M561" s="5"/>
    </row>
    <row r="562" spans="6:13" x14ac:dyDescent="0.25">
      <c r="F562" s="98"/>
      <c r="G562" s="20"/>
      <c r="H562" s="5"/>
      <c r="I562" s="98"/>
      <c r="J562" s="98"/>
      <c r="K562" s="20"/>
      <c r="L562" s="20"/>
      <c r="M562" s="5"/>
    </row>
    <row r="563" spans="6:13" x14ac:dyDescent="0.25">
      <c r="F563" s="98"/>
      <c r="G563" s="20"/>
      <c r="H563" s="5"/>
      <c r="I563" s="98"/>
      <c r="J563" s="98"/>
      <c r="K563" s="20"/>
      <c r="L563" s="20"/>
      <c r="M563" s="5"/>
    </row>
    <row r="564" spans="6:13" x14ac:dyDescent="0.25">
      <c r="F564" s="98"/>
      <c r="G564" s="98"/>
      <c r="H564" s="5"/>
      <c r="I564" s="98"/>
      <c r="J564" s="98"/>
      <c r="K564" s="20"/>
      <c r="L564" s="20"/>
      <c r="M564" s="5"/>
    </row>
    <row r="565" spans="6:13" x14ac:dyDescent="0.25">
      <c r="F565" s="98"/>
      <c r="G565" s="98"/>
      <c r="H565" s="5"/>
      <c r="I565" s="98"/>
      <c r="J565" s="98"/>
      <c r="K565" s="20"/>
      <c r="L565" s="20"/>
      <c r="M565" s="5"/>
    </row>
    <row r="566" spans="6:13" x14ac:dyDescent="0.25">
      <c r="F566" s="98"/>
      <c r="G566" s="20"/>
      <c r="H566" s="5"/>
      <c r="I566" s="98"/>
      <c r="J566" s="98"/>
      <c r="K566" s="20"/>
      <c r="L566" s="20"/>
      <c r="M566" s="5"/>
    </row>
    <row r="567" spans="6:13" x14ac:dyDescent="0.25">
      <c r="F567" s="98"/>
      <c r="G567" s="20"/>
      <c r="H567" s="5"/>
      <c r="I567" s="98"/>
      <c r="J567" s="98"/>
      <c r="K567" s="20"/>
      <c r="L567" s="20"/>
      <c r="M567" s="5"/>
    </row>
    <row r="568" spans="6:13" x14ac:dyDescent="0.25">
      <c r="F568" s="98"/>
      <c r="G568" s="20"/>
      <c r="H568" s="5"/>
      <c r="I568" s="98"/>
      <c r="J568" s="98"/>
      <c r="K568" s="20"/>
      <c r="L568" s="20"/>
      <c r="M568" s="5"/>
    </row>
    <row r="569" spans="6:13" x14ac:dyDescent="0.25">
      <c r="F569" s="98"/>
      <c r="G569" s="20"/>
      <c r="H569" s="5"/>
      <c r="I569" s="98"/>
      <c r="J569" s="98"/>
      <c r="K569" s="20"/>
      <c r="L569" s="20"/>
      <c r="M569" s="5"/>
    </row>
    <row r="570" spans="6:13" x14ac:dyDescent="0.25">
      <c r="F570" s="98"/>
      <c r="G570" s="20"/>
      <c r="H570" s="5"/>
      <c r="I570" s="98"/>
      <c r="J570" s="98"/>
      <c r="K570" s="20"/>
      <c r="L570" s="20"/>
      <c r="M570" s="5"/>
    </row>
    <row r="571" spans="6:13" x14ac:dyDescent="0.25">
      <c r="F571" s="98"/>
      <c r="G571" s="20"/>
      <c r="H571" s="5"/>
      <c r="I571" s="98"/>
      <c r="J571" s="98"/>
      <c r="K571" s="20"/>
      <c r="L571" s="20"/>
      <c r="M571" s="5"/>
    </row>
    <row r="572" spans="6:13" x14ac:dyDescent="0.25">
      <c r="F572" s="98"/>
      <c r="G572" s="20"/>
      <c r="H572" s="5"/>
      <c r="I572" s="98"/>
      <c r="J572" s="98"/>
      <c r="K572" s="20"/>
      <c r="L572" s="20"/>
      <c r="M572" s="5"/>
    </row>
    <row r="573" spans="6:13" x14ac:dyDescent="0.25">
      <c r="F573" s="98"/>
      <c r="G573" s="20"/>
      <c r="H573" s="5"/>
      <c r="I573" s="98"/>
      <c r="J573" s="98"/>
      <c r="K573" s="20"/>
      <c r="L573" s="20"/>
      <c r="M573" s="5"/>
    </row>
    <row r="574" spans="6:13" x14ac:dyDescent="0.25">
      <c r="F574" s="98"/>
      <c r="G574" s="20"/>
      <c r="H574" s="5"/>
      <c r="J574" s="98"/>
      <c r="K574" s="20"/>
      <c r="L574" s="20"/>
      <c r="M574" s="5"/>
    </row>
    <row r="575" spans="6:13" x14ac:dyDescent="0.25">
      <c r="F575" s="98"/>
      <c r="G575" s="20"/>
      <c r="H575" s="5"/>
      <c r="J575" s="98"/>
      <c r="K575" s="20"/>
      <c r="L575" s="20"/>
      <c r="M575" s="5"/>
    </row>
    <row r="576" spans="6:13" x14ac:dyDescent="0.25">
      <c r="F576" s="98"/>
      <c r="G576" s="20"/>
      <c r="H576" s="5"/>
      <c r="J576" s="98"/>
      <c r="K576" s="20"/>
      <c r="L576" s="20"/>
      <c r="M576" s="5"/>
    </row>
    <row r="579" spans="2:12" x14ac:dyDescent="0.25">
      <c r="B579" s="149">
        <f>SUMIF(C5:C104,"&lt;&gt;",B5:B104)</f>
        <v>223658.08000000002</v>
      </c>
      <c r="G579" s="183">
        <f>SUM(G5:G578)</f>
        <v>206345.69</v>
      </c>
      <c r="K579" s="183">
        <f>SUM(K5:K578)</f>
        <v>206345.69</v>
      </c>
      <c r="L579" s="183">
        <f>SUM(L5:L578)</f>
        <v>3324.13</v>
      </c>
    </row>
    <row r="580" spans="2:12" x14ac:dyDescent="0.25">
      <c r="G580" s="53" t="s">
        <v>39</v>
      </c>
      <c r="K580" s="53" t="s">
        <v>65</v>
      </c>
      <c r="L580" s="53" t="s">
        <v>66</v>
      </c>
    </row>
  </sheetData>
  <sortState ref="A5:C18">
    <sortCondition ref="C5:C18"/>
  </sortState>
  <conditionalFormatting sqref="I5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topLeftCell="AJ1" zoomScaleNormal="100" workbookViewId="0">
      <pane ySplit="2" topLeftCell="A3" activePane="bottomLeft" state="frozen"/>
      <selection activeCell="R1" sqref="R1"/>
      <selection pane="bottomLeft" activeCell="AT3" sqref="AS3:AT3"/>
    </sheetView>
  </sheetViews>
  <sheetFormatPr defaultColWidth="9.140625" defaultRowHeight="15" x14ac:dyDescent="0.25"/>
  <cols>
    <col min="1" max="1" width="23" style="45" bestFit="1" customWidth="1"/>
    <col min="2" max="2" width="12" style="62" bestFit="1" customWidth="1"/>
    <col min="3" max="3" width="10.5703125" style="45" bestFit="1" customWidth="1"/>
    <col min="4" max="4" width="2.7109375" style="93" customWidth="1"/>
    <col min="5" max="5" width="17.140625" style="45" bestFit="1" customWidth="1"/>
    <col min="6" max="6" width="11.7109375" style="63" customWidth="1"/>
    <col min="7" max="7" width="11.7109375" style="45" bestFit="1" customWidth="1"/>
    <col min="8" max="8" width="2.7109375" style="93" customWidth="1"/>
    <col min="9" max="9" width="26.140625" style="66" bestFit="1" customWidth="1"/>
    <col min="10" max="10" width="14.85546875" style="65" bestFit="1" customWidth="1"/>
    <col min="11" max="11" width="11.7109375" style="32" bestFit="1" customWidth="1"/>
    <col min="12" max="12" width="2.7109375" style="93" customWidth="1"/>
    <col min="13" max="13" width="19.28515625" style="45" bestFit="1" customWidth="1"/>
    <col min="14" max="14" width="12" style="62" bestFit="1" customWidth="1"/>
    <col min="15" max="15" width="10.5703125" style="45" bestFit="1" customWidth="1"/>
    <col min="16" max="16" width="2.7109375" style="93" customWidth="1"/>
    <col min="17" max="17" width="21.28515625" style="45" bestFit="1" customWidth="1"/>
    <col min="18" max="18" width="12" style="62" bestFit="1" customWidth="1"/>
    <col min="19" max="19" width="10.42578125" style="45" bestFit="1" customWidth="1"/>
    <col min="20" max="20" width="2.7109375" style="93" customWidth="1"/>
    <col min="21" max="21" width="28.85546875" style="45" customWidth="1"/>
    <col min="22" max="22" width="8.85546875" style="63" bestFit="1" customWidth="1"/>
    <col min="23" max="23" width="9.5703125" style="45" bestFit="1" customWidth="1"/>
    <col min="24" max="24" width="2.7109375" style="93" customWidth="1"/>
    <col min="25" max="25" width="18.7109375" style="45" bestFit="1" customWidth="1"/>
    <col min="26" max="26" width="8.85546875" style="65" bestFit="1" customWidth="1"/>
    <col min="27" max="27" width="9.42578125" style="45" bestFit="1" customWidth="1"/>
    <col min="28" max="28" width="2.7109375" style="93" customWidth="1"/>
    <col min="29" max="29" width="34.5703125" style="45" bestFit="1" customWidth="1"/>
    <col min="30" max="30" width="10.85546875" style="65" bestFit="1" customWidth="1"/>
    <col min="31" max="31" width="10.5703125" style="45" bestFit="1" customWidth="1"/>
    <col min="32" max="32" width="2.7109375" style="93" customWidth="1"/>
    <col min="33" max="33" width="25.5703125" style="45" bestFit="1" customWidth="1"/>
    <col min="34" max="34" width="11.140625" style="63" bestFit="1" customWidth="1"/>
    <col min="35" max="35" width="10.85546875" style="45" bestFit="1" customWidth="1"/>
    <col min="36" max="36" width="2.7109375" style="93" customWidth="1"/>
    <col min="37" max="37" width="40.7109375" style="45" bestFit="1" customWidth="1"/>
    <col min="38" max="38" width="12" style="63" bestFit="1" customWidth="1"/>
    <col min="39" max="39" width="10.42578125" style="45" bestFit="1" customWidth="1"/>
    <col min="40" max="40" width="2.7109375" style="93" customWidth="1"/>
    <col min="41" max="41" width="5" style="45" bestFit="1" customWidth="1"/>
    <col min="42" max="42" width="8.85546875" style="62" bestFit="1" customWidth="1"/>
    <col min="43" max="43" width="9.42578125" style="45" bestFit="1" customWidth="1"/>
    <col min="44" max="44" width="2.7109375" style="93" customWidth="1"/>
    <col min="45" max="45" width="28.85546875" style="45" customWidth="1"/>
    <col min="46" max="46" width="10" style="65" bestFit="1" customWidth="1"/>
    <col min="47" max="47" width="11.7109375" style="45" bestFit="1" customWidth="1"/>
    <col min="48" max="48" width="2.7109375" style="93" customWidth="1"/>
    <col min="49" max="49" width="12.7109375" style="45" customWidth="1"/>
    <col min="50" max="50" width="8.85546875" style="64" bestFit="1" customWidth="1"/>
    <col min="51" max="51" width="9.85546875" style="45" bestFit="1" customWidth="1"/>
    <col min="52" max="16384" width="9.140625" style="45"/>
  </cols>
  <sheetData>
    <row r="1" spans="1:51" s="34" customFormat="1" ht="45" x14ac:dyDescent="0.25">
      <c r="A1" s="55" t="s">
        <v>40</v>
      </c>
      <c r="B1" s="57" t="s">
        <v>48</v>
      </c>
      <c r="C1" s="34" t="s">
        <v>36</v>
      </c>
      <c r="D1" s="92"/>
      <c r="E1" s="34" t="s">
        <v>9</v>
      </c>
      <c r="F1" s="57" t="s">
        <v>48</v>
      </c>
      <c r="G1" s="34" t="s">
        <v>36</v>
      </c>
      <c r="H1" s="92"/>
      <c r="I1" s="34" t="s">
        <v>41</v>
      </c>
      <c r="J1" s="52" t="s">
        <v>48</v>
      </c>
      <c r="K1" s="58" t="s">
        <v>36</v>
      </c>
      <c r="L1" s="92"/>
      <c r="M1" s="34" t="s">
        <v>107</v>
      </c>
      <c r="N1" s="57" t="s">
        <v>48</v>
      </c>
      <c r="O1" s="34" t="s">
        <v>36</v>
      </c>
      <c r="P1" s="92"/>
      <c r="Q1" s="34" t="s">
        <v>74</v>
      </c>
      <c r="R1" s="57" t="s">
        <v>48</v>
      </c>
      <c r="S1" s="34" t="s">
        <v>36</v>
      </c>
      <c r="T1" s="92"/>
      <c r="U1" s="34" t="s">
        <v>112</v>
      </c>
      <c r="V1" s="57" t="s">
        <v>48</v>
      </c>
      <c r="W1" s="34" t="s">
        <v>42</v>
      </c>
      <c r="X1" s="92"/>
      <c r="Y1" s="34" t="s">
        <v>16</v>
      </c>
      <c r="Z1" s="57" t="s">
        <v>48</v>
      </c>
      <c r="AA1" s="34" t="s">
        <v>42</v>
      </c>
      <c r="AB1" s="92"/>
      <c r="AC1" s="34" t="s">
        <v>2</v>
      </c>
      <c r="AD1" s="57" t="s">
        <v>48</v>
      </c>
      <c r="AE1" s="34" t="s">
        <v>42</v>
      </c>
      <c r="AF1" s="92"/>
      <c r="AG1" s="34" t="s">
        <v>113</v>
      </c>
      <c r="AH1" s="57" t="s">
        <v>48</v>
      </c>
      <c r="AI1" s="34" t="s">
        <v>42</v>
      </c>
      <c r="AJ1" s="92"/>
      <c r="AK1" s="34" t="s">
        <v>108</v>
      </c>
      <c r="AL1" s="57" t="s">
        <v>48</v>
      </c>
      <c r="AM1" s="34" t="s">
        <v>42</v>
      </c>
      <c r="AN1" s="92"/>
      <c r="AO1" s="59" t="s">
        <v>43</v>
      </c>
      <c r="AP1" s="57" t="s">
        <v>48</v>
      </c>
      <c r="AQ1" s="34" t="s">
        <v>36</v>
      </c>
      <c r="AR1" s="92"/>
      <c r="AS1" s="60" t="s">
        <v>13</v>
      </c>
      <c r="AT1" s="57" t="s">
        <v>48</v>
      </c>
      <c r="AU1" s="34" t="s">
        <v>36</v>
      </c>
      <c r="AV1" s="92"/>
      <c r="AW1" s="60" t="s">
        <v>5</v>
      </c>
      <c r="AX1" s="57" t="s">
        <v>48</v>
      </c>
      <c r="AY1" s="34" t="s">
        <v>36</v>
      </c>
    </row>
    <row r="2" spans="1:51" s="144" customFormat="1" ht="153" customHeight="1" x14ac:dyDescent="0.25">
      <c r="A2" s="142"/>
      <c r="B2" s="143"/>
      <c r="D2" s="145"/>
      <c r="F2" s="143"/>
      <c r="H2" s="145"/>
      <c r="J2" s="160"/>
      <c r="K2" s="146"/>
      <c r="L2" s="145"/>
      <c r="N2" s="143"/>
      <c r="P2" s="145"/>
      <c r="Q2" s="172" t="s">
        <v>126</v>
      </c>
      <c r="R2" s="172"/>
      <c r="S2" s="172"/>
      <c r="T2" s="145"/>
      <c r="U2" s="172" t="s">
        <v>125</v>
      </c>
      <c r="V2" s="172"/>
      <c r="W2" s="172"/>
      <c r="X2" s="145"/>
      <c r="Y2" s="172" t="s">
        <v>124</v>
      </c>
      <c r="Z2" s="172"/>
      <c r="AA2" s="172"/>
      <c r="AB2" s="145"/>
      <c r="AD2" s="143"/>
      <c r="AF2" s="145"/>
      <c r="AH2" s="143"/>
      <c r="AJ2" s="145"/>
      <c r="AL2" s="143"/>
      <c r="AN2" s="145"/>
      <c r="AO2" s="147"/>
      <c r="AP2" s="143"/>
      <c r="AR2" s="145"/>
      <c r="AS2" s="148"/>
      <c r="AT2" s="143"/>
      <c r="AV2" s="145"/>
      <c r="AW2" s="148"/>
      <c r="AX2" s="143"/>
    </row>
    <row r="3" spans="1:51" x14ac:dyDescent="0.25">
      <c r="I3" s="163" t="s">
        <v>136</v>
      </c>
      <c r="J3" s="161">
        <v>110000</v>
      </c>
      <c r="K3" s="32">
        <v>45315</v>
      </c>
      <c r="L3" s="95"/>
      <c r="P3" s="95"/>
      <c r="T3" s="95"/>
      <c r="U3" s="32"/>
      <c r="W3" s="32"/>
      <c r="X3" s="95"/>
      <c r="Y3" s="32"/>
      <c r="AA3" s="32"/>
      <c r="AB3" s="95"/>
      <c r="AG3" s="32"/>
      <c r="AI3" s="32"/>
      <c r="AJ3" s="95"/>
      <c r="AK3" s="32"/>
      <c r="AM3" s="32"/>
      <c r="AN3" s="95"/>
      <c r="AS3" s="136"/>
    </row>
    <row r="4" spans="1:51" x14ac:dyDescent="0.25">
      <c r="I4" s="163" t="s">
        <v>137</v>
      </c>
      <c r="J4" s="161">
        <v>59.95</v>
      </c>
      <c r="K4" s="32">
        <v>45322</v>
      </c>
      <c r="L4" s="95"/>
      <c r="P4" s="95"/>
      <c r="T4" s="95"/>
      <c r="U4" s="32"/>
      <c r="W4" s="32"/>
      <c r="X4" s="95"/>
      <c r="Y4" s="32"/>
      <c r="AA4" s="32"/>
      <c r="AB4" s="95"/>
      <c r="AG4" s="32"/>
      <c r="AI4" s="32"/>
      <c r="AJ4" s="95"/>
      <c r="AK4" s="32"/>
      <c r="AM4" s="32"/>
      <c r="AN4" s="95"/>
      <c r="AS4" s="36"/>
      <c r="AU4" s="32"/>
    </row>
    <row r="5" spans="1:51" x14ac:dyDescent="0.25">
      <c r="I5" s="45"/>
      <c r="J5" s="162"/>
      <c r="L5" s="95"/>
      <c r="P5" s="95"/>
      <c r="T5" s="95"/>
      <c r="U5" s="32"/>
      <c r="W5" s="32"/>
      <c r="X5" s="95"/>
      <c r="Y5" s="32"/>
      <c r="AA5" s="32"/>
      <c r="AB5" s="95"/>
      <c r="AG5" s="32"/>
      <c r="AI5" s="32"/>
      <c r="AJ5" s="95"/>
      <c r="AK5" s="32"/>
      <c r="AM5" s="32"/>
      <c r="AN5" s="95"/>
      <c r="AS5" s="36"/>
      <c r="AU5" s="32"/>
    </row>
    <row r="6" spans="1:51" x14ac:dyDescent="0.25">
      <c r="I6" s="45"/>
      <c r="J6" s="162"/>
      <c r="L6" s="95"/>
      <c r="P6" s="95"/>
      <c r="T6" s="95"/>
      <c r="U6" s="32"/>
      <c r="W6" s="32"/>
      <c r="X6" s="95"/>
      <c r="Y6" s="32"/>
      <c r="AA6" s="32"/>
      <c r="AB6" s="95"/>
      <c r="AG6" s="32"/>
      <c r="AI6" s="32"/>
      <c r="AJ6" s="95"/>
      <c r="AK6" s="32"/>
      <c r="AM6" s="32"/>
      <c r="AN6" s="95"/>
      <c r="AS6" s="36"/>
      <c r="AU6" s="32"/>
    </row>
    <row r="7" spans="1:51" x14ac:dyDescent="0.25">
      <c r="I7" s="45"/>
      <c r="J7" s="162"/>
      <c r="L7" s="95"/>
      <c r="P7" s="95"/>
      <c r="T7" s="95"/>
      <c r="U7" s="32"/>
      <c r="W7" s="32"/>
      <c r="X7" s="95"/>
      <c r="Y7" s="32"/>
      <c r="AA7" s="32"/>
      <c r="AB7" s="95"/>
      <c r="AG7" s="32"/>
      <c r="AI7" s="32"/>
      <c r="AJ7" s="95"/>
      <c r="AK7" s="32"/>
      <c r="AM7" s="32"/>
      <c r="AN7" s="95"/>
    </row>
    <row r="8" spans="1:51" x14ac:dyDescent="0.25">
      <c r="I8" s="45"/>
      <c r="J8" s="162"/>
      <c r="L8" s="95"/>
      <c r="P8" s="95"/>
      <c r="T8" s="95"/>
      <c r="U8" s="32"/>
      <c r="W8" s="32"/>
      <c r="X8" s="95"/>
      <c r="Y8" s="32"/>
      <c r="AA8" s="32"/>
      <c r="AB8" s="95"/>
      <c r="AG8" s="32"/>
      <c r="AI8" s="32"/>
      <c r="AJ8" s="95"/>
      <c r="AK8" s="32"/>
      <c r="AM8" s="32"/>
      <c r="AN8" s="95"/>
    </row>
    <row r="9" spans="1:51" x14ac:dyDescent="0.25">
      <c r="I9" s="45"/>
      <c r="J9" s="162"/>
      <c r="L9" s="95"/>
      <c r="P9" s="95"/>
      <c r="T9" s="95"/>
      <c r="U9" s="32"/>
      <c r="W9" s="32"/>
      <c r="X9" s="95"/>
      <c r="Y9" s="32"/>
      <c r="AA9" s="32"/>
      <c r="AB9" s="95"/>
      <c r="AG9" s="32"/>
      <c r="AI9" s="32"/>
      <c r="AJ9" s="95"/>
      <c r="AK9" s="32"/>
      <c r="AM9" s="32"/>
      <c r="AN9" s="95"/>
    </row>
    <row r="10" spans="1:51" x14ac:dyDescent="0.25">
      <c r="I10" s="45"/>
      <c r="L10" s="95"/>
      <c r="P10" s="95"/>
      <c r="T10" s="95"/>
      <c r="U10" s="32"/>
      <c r="W10" s="32"/>
      <c r="X10" s="95"/>
      <c r="Y10" s="32"/>
      <c r="AA10" s="32"/>
      <c r="AB10" s="95"/>
      <c r="AG10" s="32"/>
      <c r="AI10" s="32"/>
      <c r="AJ10" s="95"/>
      <c r="AK10" s="32"/>
      <c r="AM10" s="32"/>
      <c r="AN10" s="95"/>
    </row>
    <row r="11" spans="1:51" x14ac:dyDescent="0.25">
      <c r="I11" s="45"/>
      <c r="L11" s="95"/>
      <c r="P11" s="95"/>
      <c r="T11" s="95"/>
      <c r="U11" s="32"/>
      <c r="W11" s="32"/>
      <c r="X11" s="95"/>
      <c r="Y11" s="32"/>
      <c r="AA11" s="32"/>
      <c r="AB11" s="95"/>
      <c r="AG11" s="32"/>
      <c r="AI11" s="32"/>
      <c r="AJ11" s="95"/>
      <c r="AK11" s="32"/>
      <c r="AM11" s="32"/>
      <c r="AN11" s="95"/>
    </row>
    <row r="12" spans="1:51" x14ac:dyDescent="0.25">
      <c r="L12" s="95"/>
      <c r="P12" s="95"/>
      <c r="T12" s="95"/>
      <c r="U12" s="32"/>
      <c r="W12" s="32"/>
      <c r="X12" s="95"/>
      <c r="Y12" s="32"/>
      <c r="AA12" s="32"/>
      <c r="AB12" s="95"/>
      <c r="AG12" s="32"/>
      <c r="AI12" s="32"/>
      <c r="AJ12" s="95"/>
      <c r="AK12" s="32"/>
      <c r="AM12" s="32"/>
      <c r="AN12" s="95"/>
    </row>
    <row r="13" spans="1:51" x14ac:dyDescent="0.25">
      <c r="I13" s="36"/>
      <c r="L13" s="95"/>
      <c r="P13" s="95"/>
      <c r="T13" s="95"/>
      <c r="U13" s="32"/>
      <c r="W13" s="32"/>
      <c r="X13" s="95"/>
      <c r="Y13" s="32"/>
      <c r="AA13" s="32"/>
      <c r="AB13" s="95"/>
      <c r="AG13" s="32"/>
      <c r="AI13" s="32"/>
      <c r="AJ13" s="95"/>
      <c r="AK13" s="32"/>
      <c r="AM13" s="32"/>
      <c r="AN13" s="95"/>
    </row>
    <row r="14" spans="1:51" x14ac:dyDescent="0.25">
      <c r="I14" s="36"/>
      <c r="L14" s="95"/>
      <c r="P14" s="95"/>
      <c r="T14" s="95"/>
      <c r="U14" s="32"/>
      <c r="W14" s="32"/>
      <c r="X14" s="95"/>
      <c r="Y14" s="32"/>
      <c r="AA14" s="32"/>
      <c r="AB14" s="95"/>
      <c r="AG14" s="32"/>
      <c r="AI14" s="32"/>
      <c r="AJ14" s="95"/>
      <c r="AK14" s="32"/>
      <c r="AM14" s="32"/>
      <c r="AN14" s="95"/>
    </row>
    <row r="15" spans="1:51" x14ac:dyDescent="0.25">
      <c r="I15" s="36"/>
      <c r="L15" s="95"/>
      <c r="P15" s="95"/>
      <c r="T15" s="95"/>
      <c r="U15" s="32"/>
      <c r="W15" s="32"/>
      <c r="X15" s="95"/>
      <c r="Y15" s="32"/>
      <c r="AA15" s="32"/>
      <c r="AB15" s="95"/>
      <c r="AG15" s="32"/>
      <c r="AI15" s="32"/>
      <c r="AJ15" s="95"/>
      <c r="AK15" s="32"/>
      <c r="AM15" s="32"/>
      <c r="AN15" s="95"/>
    </row>
    <row r="16" spans="1:51" x14ac:dyDescent="0.25">
      <c r="I16" s="36"/>
      <c r="J16" s="46"/>
      <c r="L16" s="95"/>
      <c r="P16" s="95"/>
      <c r="T16" s="95"/>
      <c r="U16" s="32"/>
      <c r="W16" s="32"/>
      <c r="X16" s="95"/>
      <c r="Y16" s="32"/>
      <c r="AA16" s="32"/>
      <c r="AB16" s="95"/>
      <c r="AG16" s="32"/>
      <c r="AI16" s="32"/>
      <c r="AJ16" s="95"/>
      <c r="AK16" s="32"/>
      <c r="AM16" s="32"/>
      <c r="AN16" s="95"/>
    </row>
    <row r="17" spans="2:51" x14ac:dyDescent="0.25">
      <c r="I17" s="36"/>
      <c r="L17" s="95"/>
      <c r="P17" s="95"/>
      <c r="T17" s="95"/>
      <c r="U17" s="32"/>
      <c r="W17" s="32"/>
      <c r="X17" s="95"/>
      <c r="Y17" s="32"/>
      <c r="AA17" s="32"/>
      <c r="AB17" s="95"/>
      <c r="AG17" s="32"/>
      <c r="AI17" s="32"/>
      <c r="AJ17" s="95"/>
      <c r="AK17" s="32"/>
      <c r="AM17" s="32"/>
      <c r="AN17" s="95"/>
    </row>
    <row r="18" spans="2:51" x14ac:dyDescent="0.25">
      <c r="I18" s="36"/>
      <c r="J18" s="46"/>
      <c r="L18" s="95"/>
      <c r="P18" s="95"/>
      <c r="T18" s="95"/>
      <c r="U18" s="32"/>
      <c r="W18" s="32"/>
      <c r="X18" s="95"/>
      <c r="Y18" s="32"/>
      <c r="AA18" s="32"/>
      <c r="AB18" s="95"/>
      <c r="AG18" s="32"/>
      <c r="AI18" s="32"/>
      <c r="AJ18" s="95"/>
      <c r="AK18" s="32"/>
      <c r="AM18" s="32"/>
      <c r="AN18" s="95"/>
    </row>
    <row r="19" spans="2:51" x14ac:dyDescent="0.25">
      <c r="J19" s="46"/>
      <c r="L19" s="95"/>
      <c r="P19" s="95"/>
      <c r="T19" s="95"/>
      <c r="U19" s="32"/>
      <c r="W19" s="32"/>
      <c r="X19" s="95"/>
      <c r="Y19" s="32"/>
      <c r="AA19" s="32"/>
      <c r="AB19" s="95"/>
      <c r="AG19" s="32"/>
      <c r="AI19" s="32"/>
      <c r="AJ19" s="95"/>
      <c r="AK19" s="32"/>
      <c r="AM19" s="32"/>
      <c r="AN19" s="95"/>
    </row>
    <row r="20" spans="2:51" x14ac:dyDescent="0.25">
      <c r="I20" s="36"/>
      <c r="J20" s="46"/>
      <c r="L20" s="95"/>
      <c r="P20" s="95"/>
      <c r="T20" s="95"/>
      <c r="U20" s="32"/>
      <c r="W20" s="32"/>
      <c r="X20" s="95"/>
      <c r="Y20" s="32"/>
      <c r="AA20" s="32"/>
      <c r="AB20" s="95"/>
      <c r="AG20" s="32"/>
      <c r="AI20" s="32"/>
      <c r="AJ20" s="95"/>
      <c r="AK20" s="32"/>
      <c r="AM20" s="32"/>
      <c r="AN20" s="95"/>
    </row>
    <row r="21" spans="2:51" x14ac:dyDescent="0.25">
      <c r="I21" s="36"/>
      <c r="J21" s="46"/>
      <c r="L21" s="95"/>
      <c r="P21" s="95"/>
      <c r="T21" s="95"/>
      <c r="U21" s="32"/>
      <c r="W21" s="32"/>
      <c r="X21" s="95"/>
      <c r="Y21" s="32"/>
      <c r="AA21" s="32"/>
      <c r="AB21" s="95"/>
      <c r="AG21" s="32"/>
      <c r="AI21" s="32"/>
      <c r="AJ21" s="95"/>
      <c r="AK21" s="32"/>
      <c r="AM21" s="32"/>
      <c r="AN21" s="95"/>
    </row>
    <row r="22" spans="2:51" x14ac:dyDescent="0.25">
      <c r="I22" s="36"/>
      <c r="J22" s="46"/>
      <c r="L22" s="95"/>
      <c r="P22" s="95"/>
      <c r="T22" s="95"/>
      <c r="U22" s="32"/>
      <c r="W22" s="32"/>
      <c r="X22" s="95"/>
      <c r="Y22" s="32"/>
      <c r="AA22" s="32"/>
      <c r="AB22" s="95"/>
      <c r="AG22" s="32"/>
      <c r="AI22" s="32"/>
      <c r="AJ22" s="95"/>
      <c r="AK22" s="32"/>
      <c r="AM22" s="32"/>
      <c r="AN22" s="95"/>
    </row>
    <row r="23" spans="2:51" x14ac:dyDescent="0.25">
      <c r="I23" s="36"/>
      <c r="J23" s="46"/>
      <c r="L23" s="95"/>
      <c r="P23" s="95"/>
      <c r="T23" s="95"/>
      <c r="U23" s="32"/>
      <c r="W23" s="32"/>
      <c r="X23" s="95"/>
      <c r="Y23" s="32"/>
      <c r="AA23" s="32"/>
      <c r="AB23" s="95"/>
      <c r="AG23" s="32"/>
      <c r="AI23" s="32"/>
      <c r="AJ23" s="95"/>
      <c r="AK23" s="32"/>
      <c r="AM23" s="32"/>
      <c r="AN23" s="95"/>
    </row>
    <row r="24" spans="2:51" x14ac:dyDescent="0.25">
      <c r="I24" s="36"/>
      <c r="J24" s="46"/>
      <c r="L24" s="95"/>
      <c r="P24" s="95"/>
      <c r="T24" s="95"/>
      <c r="U24" s="32"/>
      <c r="W24" s="32"/>
      <c r="X24" s="95"/>
      <c r="Y24" s="32"/>
      <c r="AA24" s="32"/>
      <c r="AB24" s="95"/>
      <c r="AG24" s="32"/>
      <c r="AI24" s="32"/>
      <c r="AJ24" s="95"/>
      <c r="AK24" s="32"/>
      <c r="AM24" s="32"/>
      <c r="AN24" s="95"/>
    </row>
    <row r="25" spans="2:51" x14ac:dyDescent="0.25">
      <c r="I25" s="36"/>
      <c r="J25" s="46"/>
      <c r="L25" s="95"/>
      <c r="P25" s="95"/>
      <c r="T25" s="95"/>
      <c r="U25" s="32"/>
      <c r="W25" s="32"/>
      <c r="X25" s="95"/>
      <c r="Y25" s="32"/>
      <c r="AA25" s="32"/>
      <c r="AB25" s="95"/>
      <c r="AG25" s="32"/>
      <c r="AI25" s="32"/>
      <c r="AJ25" s="95"/>
      <c r="AK25" s="32"/>
      <c r="AM25" s="32"/>
      <c r="AN25" s="95"/>
    </row>
    <row r="26" spans="2:51" x14ac:dyDescent="0.25">
      <c r="I26" s="36"/>
      <c r="J26" s="46"/>
      <c r="L26" s="95"/>
      <c r="P26" s="95"/>
      <c r="T26" s="95"/>
      <c r="U26" s="32"/>
      <c r="W26" s="32"/>
      <c r="X26" s="95"/>
      <c r="Y26" s="32"/>
      <c r="AA26" s="32"/>
      <c r="AB26" s="95"/>
      <c r="AG26" s="32"/>
      <c r="AI26" s="32"/>
      <c r="AJ26" s="95"/>
      <c r="AK26" s="32"/>
      <c r="AM26" s="32"/>
      <c r="AN26" s="95"/>
    </row>
    <row r="27" spans="2:51" x14ac:dyDescent="0.25">
      <c r="I27" s="89"/>
      <c r="J27" s="162"/>
      <c r="L27" s="95"/>
      <c r="P27" s="95"/>
      <c r="T27" s="95"/>
      <c r="U27" s="32"/>
      <c r="W27" s="32"/>
      <c r="X27" s="95"/>
      <c r="Y27" s="32"/>
      <c r="AA27" s="32"/>
      <c r="AB27" s="95"/>
      <c r="AG27" s="32"/>
      <c r="AI27" s="32"/>
      <c r="AJ27" s="95"/>
      <c r="AK27" s="32"/>
      <c r="AM27" s="32"/>
      <c r="AN27" s="95"/>
    </row>
    <row r="28" spans="2:51" x14ac:dyDescent="0.25">
      <c r="I28" s="89"/>
      <c r="J28" s="162"/>
      <c r="L28" s="95"/>
      <c r="P28" s="95"/>
      <c r="T28" s="95"/>
      <c r="U28" s="32"/>
      <c r="W28" s="32"/>
      <c r="X28" s="95"/>
      <c r="Y28" s="32"/>
      <c r="AA28" s="32"/>
      <c r="AB28" s="95"/>
      <c r="AG28" s="32"/>
      <c r="AI28" s="32"/>
      <c r="AJ28" s="95"/>
      <c r="AK28" s="32"/>
      <c r="AM28" s="32"/>
      <c r="AN28" s="95"/>
    </row>
    <row r="29" spans="2:51" s="63" customFormat="1" x14ac:dyDescent="0.25">
      <c r="B29" s="62">
        <f>SUM(B3:B28)</f>
        <v>0</v>
      </c>
      <c r="D29" s="94"/>
      <c r="F29" s="61">
        <f>SUM(F3:F28)</f>
        <v>0</v>
      </c>
      <c r="H29" s="94"/>
      <c r="I29" s="66"/>
      <c r="J29" s="65">
        <f>SUM(J3:J28)</f>
        <v>110059.95</v>
      </c>
      <c r="K29" s="32"/>
      <c r="L29" s="94"/>
      <c r="N29" s="62">
        <f>SUM(N3:N28)</f>
        <v>0</v>
      </c>
      <c r="P29" s="94"/>
      <c r="R29" s="62">
        <f>SUM(R3:R28)</f>
        <v>0</v>
      </c>
      <c r="T29" s="94"/>
      <c r="V29" s="61">
        <f>SUM(V3:V28)</f>
        <v>0</v>
      </c>
      <c r="X29" s="94"/>
      <c r="Z29" s="68">
        <f>SUM(Z3:Z28)</f>
        <v>0</v>
      </c>
      <c r="AB29" s="94"/>
      <c r="AC29" s="67" t="s">
        <v>44</v>
      </c>
      <c r="AD29" s="65">
        <f>SUM(AD3:AD28)</f>
        <v>0</v>
      </c>
      <c r="AF29" s="94"/>
      <c r="AG29" s="32"/>
      <c r="AH29" s="63">
        <f>SUM(AH3:AH28)</f>
        <v>0</v>
      </c>
      <c r="AI29" s="32"/>
      <c r="AJ29" s="94"/>
      <c r="AK29" s="32"/>
      <c r="AL29" s="63">
        <f>SUM(AL3:AL28)</f>
        <v>0</v>
      </c>
      <c r="AM29" s="32"/>
      <c r="AN29" s="94"/>
      <c r="AP29" s="62">
        <f>SUM(AP3:AP28)</f>
        <v>0</v>
      </c>
      <c r="AR29" s="94"/>
      <c r="AT29" s="65">
        <f>SUM(AT3:AT28)</f>
        <v>0</v>
      </c>
      <c r="AV29" s="94"/>
      <c r="AW29" s="45"/>
      <c r="AX29" s="64">
        <f>SUM(AX3:AX28)</f>
        <v>0</v>
      </c>
      <c r="AY29" s="45"/>
    </row>
    <row r="30" spans="2:51" x14ac:dyDescent="0.25">
      <c r="L30" s="95"/>
      <c r="P30" s="95"/>
      <c r="T30" s="95"/>
      <c r="U30" s="32"/>
      <c r="W30" s="32"/>
      <c r="X30" s="95"/>
      <c r="Y30" s="32"/>
      <c r="AA30" s="32"/>
      <c r="AB30" s="95"/>
      <c r="AG30" s="63"/>
      <c r="AI30" s="63"/>
      <c r="AJ30" s="95"/>
      <c r="AK30" s="63"/>
      <c r="AM30" s="63"/>
      <c r="AN30" s="95"/>
    </row>
    <row r="31" spans="2:51" x14ac:dyDescent="0.25">
      <c r="L31" s="95"/>
      <c r="P31" s="95"/>
      <c r="T31" s="95"/>
      <c r="U31" s="32"/>
      <c r="W31" s="32"/>
      <c r="X31" s="95"/>
      <c r="Y31" s="32"/>
      <c r="AA31" s="32"/>
      <c r="AB31" s="95"/>
      <c r="AG31" s="32"/>
      <c r="AI31" s="32"/>
      <c r="AJ31" s="95"/>
      <c r="AK31" s="32"/>
      <c r="AM31" s="32"/>
      <c r="AN31" s="95"/>
    </row>
    <row r="32" spans="2:51" x14ac:dyDescent="0.25">
      <c r="I32" s="45"/>
      <c r="L32" s="95"/>
      <c r="P32" s="95"/>
      <c r="T32" s="95"/>
      <c r="U32" s="32"/>
      <c r="W32" s="32"/>
      <c r="X32" s="95"/>
      <c r="Y32" s="32"/>
      <c r="AA32" s="32"/>
      <c r="AB32" s="95"/>
      <c r="AG32" s="32"/>
      <c r="AI32" s="32"/>
      <c r="AJ32" s="95"/>
      <c r="AK32" s="32"/>
      <c r="AM32" s="32"/>
      <c r="AN32" s="95"/>
    </row>
    <row r="33" spans="9:39" x14ac:dyDescent="0.25">
      <c r="I33" s="45"/>
      <c r="AG33" s="32"/>
      <c r="AI33" s="32"/>
      <c r="AK33" s="32"/>
      <c r="AM33" s="32"/>
    </row>
    <row r="34" spans="9:39" x14ac:dyDescent="0.25">
      <c r="I34" s="45"/>
    </row>
  </sheetData>
  <sortState ref="I3:K37">
    <sortCondition ref="K3:K37"/>
  </sortState>
  <mergeCells count="3">
    <mergeCell ref="U2:W2"/>
    <mergeCell ref="Y2:AA2"/>
    <mergeCell ref="Q2:S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6" workbookViewId="0">
      <selection activeCell="G41" sqref="G41"/>
    </sheetView>
  </sheetViews>
  <sheetFormatPr defaultColWidth="9.140625" defaultRowHeight="15" x14ac:dyDescent="0.25"/>
  <cols>
    <col min="1" max="1" width="41.85546875" style="45" customWidth="1"/>
    <col min="2" max="2" width="15" style="46" bestFit="1" customWidth="1"/>
    <col min="3" max="3" width="12.140625" style="46" bestFit="1" customWidth="1"/>
    <col min="4" max="4" width="18.140625" style="46" customWidth="1"/>
    <col min="5" max="5" width="14.85546875" style="46" customWidth="1"/>
    <col min="6" max="6" width="5.42578125" style="46" bestFit="1" customWidth="1"/>
    <col min="7" max="7" width="15.140625" style="46" bestFit="1" customWidth="1"/>
    <col min="8" max="8" width="9.140625" style="36" bestFit="1" customWidth="1"/>
    <col min="9" max="9" width="17.28515625" style="46" bestFit="1" customWidth="1"/>
    <col min="10" max="10" width="14.85546875" style="36" customWidth="1"/>
    <col min="11" max="11" width="5.28515625" style="36" customWidth="1"/>
    <col min="12" max="12" width="15.140625" style="46" customWidth="1"/>
    <col min="13" max="13" width="9.140625" style="36" bestFit="1" customWidth="1"/>
    <col min="14" max="14" width="17.28515625" style="46" bestFit="1" customWidth="1"/>
    <col min="15" max="15" width="14.85546875" style="36" customWidth="1"/>
    <col min="16" max="16" width="5.28515625" style="36" customWidth="1"/>
    <col min="17" max="17" width="14.28515625" style="46" bestFit="1" customWidth="1"/>
    <col min="18" max="18" width="15.28515625" style="49" bestFit="1" customWidth="1"/>
    <col min="19" max="16384" width="9.140625" style="36"/>
  </cols>
  <sheetData>
    <row r="1" spans="1:19" ht="30" x14ac:dyDescent="0.25">
      <c r="A1" s="1" t="s">
        <v>12</v>
      </c>
      <c r="B1" s="134" t="s">
        <v>30</v>
      </c>
      <c r="C1" s="37" t="s">
        <v>33</v>
      </c>
      <c r="D1" s="135" t="s">
        <v>34</v>
      </c>
      <c r="E1" s="38" t="s">
        <v>35</v>
      </c>
      <c r="F1" s="39"/>
      <c r="G1" s="52" t="s">
        <v>32</v>
      </c>
      <c r="H1" s="37" t="s">
        <v>33</v>
      </c>
      <c r="I1" s="135" t="s">
        <v>34</v>
      </c>
      <c r="J1" s="38" t="s">
        <v>35</v>
      </c>
      <c r="K1" s="38"/>
      <c r="L1" s="52" t="s">
        <v>110</v>
      </c>
      <c r="M1" s="37" t="s">
        <v>33</v>
      </c>
      <c r="N1" s="135" t="s">
        <v>34</v>
      </c>
      <c r="O1" s="38" t="s">
        <v>35</v>
      </c>
      <c r="P1" s="38"/>
      <c r="Q1" s="49" t="s">
        <v>31</v>
      </c>
      <c r="R1" s="49" t="s">
        <v>39</v>
      </c>
    </row>
    <row r="2" spans="1:19" x14ac:dyDescent="0.25">
      <c r="A2" s="3" t="s">
        <v>18</v>
      </c>
      <c r="B2" s="46">
        <f>B46</f>
        <v>0</v>
      </c>
      <c r="C2" s="43" t="s">
        <v>121</v>
      </c>
      <c r="D2" s="43" t="s">
        <v>121</v>
      </c>
      <c r="E2" s="43" t="s">
        <v>121</v>
      </c>
      <c r="F2" s="41"/>
      <c r="H2" s="43">
        <v>500173</v>
      </c>
      <c r="I2" s="140">
        <v>7848</v>
      </c>
      <c r="J2" s="21">
        <v>45322</v>
      </c>
      <c r="K2" s="21"/>
      <c r="M2" s="43">
        <v>500173</v>
      </c>
      <c r="N2" s="140">
        <v>9256</v>
      </c>
      <c r="O2" s="21">
        <v>45322</v>
      </c>
      <c r="P2" s="21"/>
      <c r="Q2" s="46">
        <f>SUM(D46+I2+N2)</f>
        <v>159924</v>
      </c>
      <c r="R2" s="49">
        <f>SUM(D46,N2,I2)</f>
        <v>159924</v>
      </c>
    </row>
    <row r="3" spans="1:19" x14ac:dyDescent="0.25">
      <c r="A3" s="40" t="s">
        <v>133</v>
      </c>
      <c r="C3" s="36">
        <v>500174</v>
      </c>
      <c r="D3" s="141">
        <v>134866</v>
      </c>
      <c r="E3" s="21">
        <v>45322</v>
      </c>
      <c r="F3" s="41"/>
      <c r="H3" s="36">
        <v>500174</v>
      </c>
      <c r="I3" s="140">
        <v>7848</v>
      </c>
      <c r="J3" s="21">
        <v>45322</v>
      </c>
      <c r="K3" s="21"/>
      <c r="M3" s="36">
        <v>500174</v>
      </c>
      <c r="N3" s="140">
        <v>7782</v>
      </c>
      <c r="O3" s="21">
        <v>45322</v>
      </c>
      <c r="P3" s="21"/>
      <c r="Q3" s="46">
        <f>SUM(D3+I3+N3)</f>
        <v>150496</v>
      </c>
      <c r="R3" s="49">
        <f>SUM(D3,N3,I3)</f>
        <v>150496</v>
      </c>
    </row>
    <row r="4" spans="1:19" x14ac:dyDescent="0.25">
      <c r="A4" s="3" t="s">
        <v>19</v>
      </c>
      <c r="C4" s="36">
        <v>500175</v>
      </c>
      <c r="D4" s="141">
        <v>33576</v>
      </c>
      <c r="E4" s="21">
        <v>45322</v>
      </c>
      <c r="F4" s="41"/>
      <c r="H4" s="36">
        <v>500175</v>
      </c>
      <c r="I4" s="140">
        <v>7848</v>
      </c>
      <c r="J4" s="21">
        <v>45322</v>
      </c>
      <c r="K4" s="21"/>
      <c r="M4" s="36">
        <v>500175</v>
      </c>
      <c r="N4" s="140">
        <v>2807</v>
      </c>
      <c r="O4" s="21">
        <v>45322</v>
      </c>
      <c r="P4" s="21"/>
      <c r="Q4" s="46">
        <f>SUM(D4+I4+N4)</f>
        <v>44231</v>
      </c>
      <c r="R4" s="49">
        <f>SUM(D4,N4,I4)</f>
        <v>44231</v>
      </c>
    </row>
    <row r="5" spans="1:19" x14ac:dyDescent="0.25">
      <c r="A5" s="3" t="s">
        <v>20</v>
      </c>
      <c r="C5" s="36">
        <v>500176</v>
      </c>
      <c r="D5" s="141">
        <v>22515</v>
      </c>
      <c r="E5" s="21">
        <v>45322</v>
      </c>
      <c r="F5" s="41"/>
      <c r="H5" s="36">
        <v>500176</v>
      </c>
      <c r="I5" s="140">
        <v>7848</v>
      </c>
      <c r="J5" s="21">
        <v>45322</v>
      </c>
      <c r="K5" s="21"/>
      <c r="M5" s="36">
        <v>500176</v>
      </c>
      <c r="N5" s="140">
        <v>1411</v>
      </c>
      <c r="O5" s="21">
        <v>45322</v>
      </c>
      <c r="P5" s="21"/>
      <c r="Q5" s="46">
        <f>SUM(D5+I5+N5)</f>
        <v>31774</v>
      </c>
      <c r="R5" s="49">
        <f>SUM(D5,N5,I5)</f>
        <v>31774</v>
      </c>
    </row>
    <row r="6" spans="1:19" x14ac:dyDescent="0.25">
      <c r="A6" s="3" t="s">
        <v>21</v>
      </c>
      <c r="C6" s="36">
        <v>500177</v>
      </c>
      <c r="D6" s="141">
        <v>164169</v>
      </c>
      <c r="E6" s="21">
        <v>45322</v>
      </c>
      <c r="F6" s="41"/>
      <c r="H6" s="36">
        <v>500177</v>
      </c>
      <c r="I6" s="140">
        <v>7848</v>
      </c>
      <c r="J6" s="21">
        <v>45322</v>
      </c>
      <c r="K6" s="21"/>
      <c r="M6" s="36">
        <v>500177</v>
      </c>
      <c r="N6" s="140">
        <v>17863</v>
      </c>
      <c r="O6" s="21">
        <v>45322</v>
      </c>
      <c r="P6" s="21"/>
      <c r="Q6" s="46">
        <f t="shared" ref="Q6:Q16" si="0">SUM(D6+I6+N6)</f>
        <v>189880</v>
      </c>
      <c r="R6" s="49">
        <f t="shared" ref="R6:R16" si="1">SUM(D6,N6,I6)</f>
        <v>189880</v>
      </c>
    </row>
    <row r="7" spans="1:19" x14ac:dyDescent="0.25">
      <c r="A7" s="40" t="s">
        <v>37</v>
      </c>
      <c r="C7" s="36">
        <v>500178</v>
      </c>
      <c r="D7" s="141">
        <v>108320</v>
      </c>
      <c r="E7" s="21">
        <v>45322</v>
      </c>
      <c r="F7" s="41"/>
      <c r="H7" s="36">
        <v>500178</v>
      </c>
      <c r="I7" s="140">
        <v>7848</v>
      </c>
      <c r="J7" s="21">
        <v>45322</v>
      </c>
      <c r="K7" s="21"/>
      <c r="M7" s="36">
        <v>500178</v>
      </c>
      <c r="N7" s="140">
        <v>9383</v>
      </c>
      <c r="O7" s="21">
        <v>45322</v>
      </c>
      <c r="P7" s="21"/>
      <c r="Q7" s="46">
        <f t="shared" si="0"/>
        <v>125551</v>
      </c>
      <c r="R7" s="49">
        <f t="shared" si="1"/>
        <v>125551</v>
      </c>
    </row>
    <row r="8" spans="1:19" ht="30" x14ac:dyDescent="0.25">
      <c r="A8" s="3" t="s">
        <v>22</v>
      </c>
      <c r="C8" s="36">
        <v>500179</v>
      </c>
      <c r="D8" s="141">
        <v>101823</v>
      </c>
      <c r="E8" s="21">
        <v>45322</v>
      </c>
      <c r="F8" s="41"/>
      <c r="H8" s="36">
        <v>500179</v>
      </c>
      <c r="I8" s="140">
        <v>7848</v>
      </c>
      <c r="J8" s="21">
        <v>45322</v>
      </c>
      <c r="K8" s="21"/>
      <c r="M8" s="36">
        <v>500179</v>
      </c>
      <c r="N8" s="140">
        <v>6736</v>
      </c>
      <c r="O8" s="21">
        <v>45322</v>
      </c>
      <c r="P8" s="21"/>
      <c r="Q8" s="46">
        <f t="shared" si="0"/>
        <v>116407</v>
      </c>
      <c r="R8" s="49">
        <f t="shared" si="1"/>
        <v>116407</v>
      </c>
    </row>
    <row r="9" spans="1:19" x14ac:dyDescent="0.25">
      <c r="A9" s="3" t="s">
        <v>23</v>
      </c>
      <c r="C9" s="36">
        <v>500180</v>
      </c>
      <c r="D9" s="141">
        <v>49382</v>
      </c>
      <c r="E9" s="21">
        <v>45322</v>
      </c>
      <c r="F9" s="41"/>
      <c r="H9" s="36">
        <v>500180</v>
      </c>
      <c r="I9" s="140">
        <v>7848</v>
      </c>
      <c r="J9" s="21">
        <v>45322</v>
      </c>
      <c r="K9" s="21"/>
      <c r="M9" s="36">
        <v>500180</v>
      </c>
      <c r="N9" s="140">
        <v>2881</v>
      </c>
      <c r="O9" s="21">
        <v>45322</v>
      </c>
      <c r="P9" s="21"/>
      <c r="Q9" s="46">
        <f t="shared" si="0"/>
        <v>60111</v>
      </c>
      <c r="R9" s="49">
        <f t="shared" si="1"/>
        <v>60111</v>
      </c>
      <c r="S9" s="44"/>
    </row>
    <row r="10" spans="1:19" x14ac:dyDescent="0.25">
      <c r="A10" s="3" t="s">
        <v>24</v>
      </c>
      <c r="C10" s="36">
        <v>500181</v>
      </c>
      <c r="D10" s="141">
        <v>59403</v>
      </c>
      <c r="E10" s="21">
        <v>45322</v>
      </c>
      <c r="F10" s="41"/>
      <c r="H10" s="36">
        <v>500181</v>
      </c>
      <c r="I10" s="140">
        <v>7848</v>
      </c>
      <c r="J10" s="21">
        <v>45322</v>
      </c>
      <c r="K10" s="21"/>
      <c r="M10" s="36">
        <v>500181</v>
      </c>
      <c r="N10" s="140">
        <v>4809</v>
      </c>
      <c r="O10" s="21">
        <v>45322</v>
      </c>
      <c r="P10" s="21"/>
      <c r="Q10" s="46">
        <f t="shared" si="0"/>
        <v>72060</v>
      </c>
      <c r="R10" s="49">
        <f t="shared" si="1"/>
        <v>72060</v>
      </c>
    </row>
    <row r="11" spans="1:19" x14ac:dyDescent="0.25">
      <c r="A11" s="3" t="s">
        <v>132</v>
      </c>
      <c r="C11" s="36">
        <v>500182</v>
      </c>
      <c r="D11" s="141">
        <v>89143</v>
      </c>
      <c r="E11" s="21">
        <v>45322</v>
      </c>
      <c r="F11" s="41"/>
      <c r="H11" s="36">
        <v>500182</v>
      </c>
      <c r="I11" s="140">
        <v>7848</v>
      </c>
      <c r="J11" s="21">
        <v>45322</v>
      </c>
      <c r="K11" s="21"/>
      <c r="M11" s="36">
        <v>500182</v>
      </c>
      <c r="N11" s="140">
        <v>5171</v>
      </c>
      <c r="O11" s="21">
        <v>45322</v>
      </c>
      <c r="P11" s="21"/>
      <c r="Q11" s="46">
        <f>SUM(D11+I11+N11)</f>
        <v>102162</v>
      </c>
      <c r="R11" s="49">
        <f>SUM(D11,N11,I11)</f>
        <v>102162</v>
      </c>
    </row>
    <row r="12" spans="1:19" x14ac:dyDescent="0.25">
      <c r="A12" s="3" t="s">
        <v>25</v>
      </c>
      <c r="C12" s="36">
        <v>500183</v>
      </c>
      <c r="D12" s="141">
        <v>317628</v>
      </c>
      <c r="E12" s="21">
        <v>45322</v>
      </c>
      <c r="F12" s="41"/>
      <c r="H12" s="36">
        <v>500183</v>
      </c>
      <c r="I12" s="140">
        <v>7848</v>
      </c>
      <c r="J12" s="21">
        <v>45322</v>
      </c>
      <c r="K12" s="21"/>
      <c r="M12" s="36">
        <v>500183</v>
      </c>
      <c r="N12" s="140">
        <v>17901</v>
      </c>
      <c r="O12" s="21">
        <v>45322</v>
      </c>
      <c r="P12" s="21"/>
      <c r="Q12" s="46">
        <f t="shared" si="0"/>
        <v>343377</v>
      </c>
      <c r="R12" s="49">
        <f t="shared" si="1"/>
        <v>343377</v>
      </c>
    </row>
    <row r="13" spans="1:19" x14ac:dyDescent="0.25">
      <c r="A13" s="3" t="s">
        <v>26</v>
      </c>
      <c r="C13" s="36">
        <v>500184</v>
      </c>
      <c r="D13" s="141">
        <v>30431</v>
      </c>
      <c r="E13" s="21">
        <v>45322</v>
      </c>
      <c r="F13" s="41"/>
      <c r="H13" s="36">
        <v>500184</v>
      </c>
      <c r="I13" s="140">
        <v>7848</v>
      </c>
      <c r="J13" s="21">
        <v>45322</v>
      </c>
      <c r="K13" s="21"/>
      <c r="M13" s="36">
        <v>500184</v>
      </c>
      <c r="N13" s="140">
        <v>1266</v>
      </c>
      <c r="O13" s="21">
        <v>45322</v>
      </c>
      <c r="P13" s="21"/>
      <c r="Q13" s="46">
        <f t="shared" si="0"/>
        <v>39545</v>
      </c>
      <c r="R13" s="49">
        <f t="shared" si="1"/>
        <v>39545</v>
      </c>
    </row>
    <row r="14" spans="1:19" x14ac:dyDescent="0.25">
      <c r="A14" s="3" t="s">
        <v>27</v>
      </c>
      <c r="C14" s="36">
        <v>500185</v>
      </c>
      <c r="D14" s="141">
        <v>74594</v>
      </c>
      <c r="E14" s="21">
        <v>45322</v>
      </c>
      <c r="F14" s="41"/>
      <c r="H14" s="36">
        <v>500185</v>
      </c>
      <c r="I14" s="140">
        <v>7848</v>
      </c>
      <c r="J14" s="21">
        <v>45322</v>
      </c>
      <c r="K14" s="21"/>
      <c r="M14" s="36">
        <v>500185</v>
      </c>
      <c r="N14" s="140">
        <v>4049</v>
      </c>
      <c r="O14" s="21">
        <v>45322</v>
      </c>
      <c r="P14" s="21"/>
      <c r="Q14" s="46">
        <f t="shared" si="0"/>
        <v>86491</v>
      </c>
      <c r="R14" s="49">
        <f t="shared" si="1"/>
        <v>86491</v>
      </c>
    </row>
    <row r="15" spans="1:19" x14ac:dyDescent="0.25">
      <c r="A15" s="3" t="s">
        <v>28</v>
      </c>
      <c r="C15" s="36">
        <v>500186</v>
      </c>
      <c r="D15" s="141">
        <v>74212</v>
      </c>
      <c r="E15" s="21">
        <v>45322</v>
      </c>
      <c r="F15" s="41"/>
      <c r="H15" s="36">
        <v>500186</v>
      </c>
      <c r="I15" s="140">
        <v>7848</v>
      </c>
      <c r="J15" s="21">
        <v>45322</v>
      </c>
      <c r="K15" s="21"/>
      <c r="M15" s="36">
        <v>500186</v>
      </c>
      <c r="N15" s="140">
        <v>4763</v>
      </c>
      <c r="O15" s="21">
        <v>45322</v>
      </c>
      <c r="P15" s="21"/>
      <c r="Q15" s="46">
        <f t="shared" si="0"/>
        <v>86823</v>
      </c>
      <c r="R15" s="49">
        <f t="shared" si="1"/>
        <v>86823</v>
      </c>
    </row>
    <row r="16" spans="1:19" ht="30" x14ac:dyDescent="0.25">
      <c r="A16" s="4" t="s">
        <v>29</v>
      </c>
      <c r="C16" s="36">
        <v>500187</v>
      </c>
      <c r="D16" s="141">
        <v>71505</v>
      </c>
      <c r="E16" s="21">
        <v>45322</v>
      </c>
      <c r="F16" s="41"/>
      <c r="H16" s="36">
        <v>500187</v>
      </c>
      <c r="I16" s="140">
        <v>7848</v>
      </c>
      <c r="J16" s="21">
        <v>45322</v>
      </c>
      <c r="K16" s="21"/>
      <c r="M16" s="36">
        <v>500187</v>
      </c>
      <c r="N16" s="140">
        <v>3921</v>
      </c>
      <c r="O16" s="21">
        <v>45322</v>
      </c>
      <c r="P16" s="21"/>
      <c r="Q16" s="46">
        <f t="shared" si="0"/>
        <v>83274</v>
      </c>
      <c r="R16" s="49">
        <f t="shared" si="1"/>
        <v>83274</v>
      </c>
    </row>
    <row r="17" spans="1:18" x14ac:dyDescent="0.25">
      <c r="B17" s="46">
        <f>SUM(B2:B16)</f>
        <v>0</v>
      </c>
      <c r="D17" s="46">
        <f>SUM(D2:D16)+D46</f>
        <v>1474387</v>
      </c>
      <c r="G17" s="46">
        <f>SUM(G2:G16)</f>
        <v>0</v>
      </c>
      <c r="H17" s="42"/>
      <c r="I17" s="46">
        <f>SUM(I2:I16)</f>
        <v>117720</v>
      </c>
      <c r="J17" s="42"/>
      <c r="K17" s="42"/>
      <c r="L17" s="46">
        <f>SUM(L2:L16)</f>
        <v>0</v>
      </c>
      <c r="M17" s="42"/>
      <c r="N17" s="46">
        <f>SUM(N2:N16)</f>
        <v>99999</v>
      </c>
      <c r="O17" s="42"/>
      <c r="P17" s="42"/>
      <c r="Q17" s="46">
        <f>B17+G17+L17</f>
        <v>0</v>
      </c>
      <c r="R17" s="49">
        <f>SUM(R2:R16)</f>
        <v>1692106</v>
      </c>
    </row>
    <row r="20" spans="1:18" x14ac:dyDescent="0.25">
      <c r="A20" s="34" t="s">
        <v>38</v>
      </c>
      <c r="C20" s="37" t="s">
        <v>33</v>
      </c>
      <c r="D20" s="135" t="s">
        <v>34</v>
      </c>
      <c r="E20" s="38" t="s">
        <v>35</v>
      </c>
      <c r="F20" s="39"/>
    </row>
    <row r="21" spans="1:18" x14ac:dyDescent="0.25">
      <c r="A21" s="137" t="s">
        <v>79</v>
      </c>
      <c r="C21" s="36">
        <v>500188</v>
      </c>
      <c r="D21" s="169">
        <v>951</v>
      </c>
      <c r="E21" s="21">
        <v>45322</v>
      </c>
      <c r="F21" s="41"/>
    </row>
    <row r="22" spans="1:18" x14ac:dyDescent="0.25">
      <c r="A22" s="137" t="s">
        <v>80</v>
      </c>
      <c r="C22" s="36">
        <v>500189</v>
      </c>
      <c r="D22" s="169">
        <v>343</v>
      </c>
      <c r="E22" s="21">
        <v>45322</v>
      </c>
      <c r="F22" s="41"/>
    </row>
    <row r="23" spans="1:18" x14ac:dyDescent="0.25">
      <c r="A23" s="137" t="s">
        <v>81</v>
      </c>
      <c r="C23" s="36">
        <v>500190</v>
      </c>
      <c r="D23" s="169">
        <v>7094</v>
      </c>
      <c r="E23" s="21">
        <v>45322</v>
      </c>
      <c r="F23" s="41"/>
      <c r="J23" s="33"/>
      <c r="K23" s="33"/>
      <c r="O23" s="33"/>
      <c r="P23" s="33"/>
    </row>
    <row r="24" spans="1:18" x14ac:dyDescent="0.25">
      <c r="A24" s="137" t="s">
        <v>82</v>
      </c>
      <c r="C24" s="36">
        <v>500191</v>
      </c>
      <c r="D24" s="169">
        <v>280</v>
      </c>
      <c r="E24" s="21">
        <v>45322</v>
      </c>
      <c r="F24" s="41"/>
      <c r="J24" s="33"/>
      <c r="K24" s="33"/>
      <c r="O24" s="33"/>
      <c r="P24" s="33"/>
    </row>
    <row r="25" spans="1:18" x14ac:dyDescent="0.25">
      <c r="A25" s="137" t="s">
        <v>83</v>
      </c>
      <c r="C25" s="36">
        <v>500192</v>
      </c>
      <c r="D25" s="169">
        <v>3235</v>
      </c>
      <c r="E25" s="21">
        <v>45322</v>
      </c>
      <c r="F25" s="41"/>
      <c r="J25" s="33"/>
      <c r="K25" s="33"/>
      <c r="O25" s="33"/>
      <c r="P25" s="33"/>
    </row>
    <row r="26" spans="1:18" x14ac:dyDescent="0.25">
      <c r="A26" s="137" t="s">
        <v>84</v>
      </c>
      <c r="C26" s="36">
        <v>500193</v>
      </c>
      <c r="D26" s="169">
        <v>3528</v>
      </c>
      <c r="E26" s="21">
        <v>45322</v>
      </c>
      <c r="F26" s="41"/>
      <c r="I26" s="49"/>
      <c r="J26" s="47"/>
      <c r="K26" s="47"/>
      <c r="N26" s="49"/>
      <c r="O26" s="47"/>
      <c r="P26" s="47"/>
    </row>
    <row r="27" spans="1:18" x14ac:dyDescent="0.25">
      <c r="A27" s="137" t="s">
        <v>85</v>
      </c>
      <c r="C27" s="36">
        <v>500194</v>
      </c>
      <c r="D27" s="169">
        <v>1047</v>
      </c>
      <c r="E27" s="21">
        <v>45322</v>
      </c>
      <c r="F27" s="41"/>
    </row>
    <row r="28" spans="1:18" x14ac:dyDescent="0.25">
      <c r="A28" s="137" t="s">
        <v>86</v>
      </c>
      <c r="C28" s="36">
        <v>500195</v>
      </c>
      <c r="D28" s="169">
        <v>2607</v>
      </c>
      <c r="E28" s="21">
        <v>45322</v>
      </c>
      <c r="F28" s="41"/>
    </row>
    <row r="29" spans="1:18" x14ac:dyDescent="0.25">
      <c r="A29" s="137" t="s">
        <v>87</v>
      </c>
      <c r="C29" s="36">
        <v>500196</v>
      </c>
      <c r="D29" s="169">
        <v>2685</v>
      </c>
      <c r="E29" s="21">
        <v>45322</v>
      </c>
      <c r="F29" s="41"/>
    </row>
    <row r="30" spans="1:18" x14ac:dyDescent="0.25">
      <c r="A30" s="137" t="s">
        <v>88</v>
      </c>
      <c r="C30" s="36">
        <v>500197</v>
      </c>
      <c r="D30" s="169">
        <v>1766</v>
      </c>
      <c r="E30" s="21">
        <v>45322</v>
      </c>
      <c r="F30" s="41"/>
    </row>
    <row r="31" spans="1:18" x14ac:dyDescent="0.25">
      <c r="A31" s="137" t="s">
        <v>89</v>
      </c>
      <c r="C31" s="36">
        <v>500198</v>
      </c>
      <c r="D31" s="169">
        <v>857</v>
      </c>
      <c r="E31" s="21">
        <v>45322</v>
      </c>
      <c r="F31" s="41"/>
    </row>
    <row r="32" spans="1:18" x14ac:dyDescent="0.25">
      <c r="A32" s="137" t="s">
        <v>90</v>
      </c>
      <c r="C32" s="36">
        <v>500199</v>
      </c>
      <c r="D32" s="169">
        <v>762</v>
      </c>
      <c r="E32" s="21">
        <v>45322</v>
      </c>
      <c r="F32" s="41"/>
    </row>
    <row r="33" spans="1:18" x14ac:dyDescent="0.25">
      <c r="A33" s="137" t="s">
        <v>91</v>
      </c>
      <c r="C33" s="36">
        <v>500200</v>
      </c>
      <c r="D33" s="169">
        <v>1553</v>
      </c>
      <c r="E33" s="21">
        <v>45322</v>
      </c>
      <c r="F33" s="41"/>
    </row>
    <row r="34" spans="1:18" x14ac:dyDescent="0.25">
      <c r="A34" s="137" t="s">
        <v>92</v>
      </c>
      <c r="C34" s="36">
        <v>500201</v>
      </c>
      <c r="D34" s="169">
        <v>6241</v>
      </c>
      <c r="E34" s="21">
        <v>45322</v>
      </c>
      <c r="F34" s="41"/>
    </row>
    <row r="35" spans="1:18" x14ac:dyDescent="0.25">
      <c r="A35" s="137" t="s">
        <v>93</v>
      </c>
      <c r="C35" s="36">
        <v>500202</v>
      </c>
      <c r="D35" s="169">
        <v>3575</v>
      </c>
      <c r="E35" s="21">
        <v>45322</v>
      </c>
      <c r="F35" s="41"/>
    </row>
    <row r="36" spans="1:18" x14ac:dyDescent="0.25">
      <c r="A36" s="137" t="s">
        <v>94</v>
      </c>
      <c r="C36" s="36">
        <v>500203</v>
      </c>
      <c r="D36" s="169">
        <v>4122</v>
      </c>
      <c r="E36" s="21">
        <v>45322</v>
      </c>
      <c r="F36" s="41"/>
    </row>
    <row r="37" spans="1:18" x14ac:dyDescent="0.25">
      <c r="A37" s="137" t="s">
        <v>95</v>
      </c>
      <c r="C37" s="36">
        <v>500204</v>
      </c>
      <c r="D37" s="169">
        <v>6378</v>
      </c>
      <c r="E37" s="21">
        <v>45322</v>
      </c>
      <c r="F37" s="41"/>
    </row>
    <row r="38" spans="1:18" x14ac:dyDescent="0.25">
      <c r="A38" s="137" t="s">
        <v>96</v>
      </c>
      <c r="C38" s="36">
        <v>500205</v>
      </c>
      <c r="D38" s="169">
        <v>4493</v>
      </c>
      <c r="E38" s="21">
        <v>45322</v>
      </c>
      <c r="F38" s="41"/>
    </row>
    <row r="39" spans="1:18" x14ac:dyDescent="0.25">
      <c r="A39" s="137" t="s">
        <v>97</v>
      </c>
      <c r="C39" s="36">
        <v>500206</v>
      </c>
      <c r="D39" s="169">
        <v>3687</v>
      </c>
      <c r="E39" s="21">
        <v>45322</v>
      </c>
      <c r="F39" s="41"/>
    </row>
    <row r="40" spans="1:18" x14ac:dyDescent="0.25">
      <c r="A40" s="137" t="s">
        <v>98</v>
      </c>
      <c r="C40" s="36">
        <v>500207</v>
      </c>
      <c r="D40" s="169">
        <v>4393</v>
      </c>
      <c r="E40" s="21">
        <v>45322</v>
      </c>
      <c r="F40" s="41"/>
    </row>
    <row r="41" spans="1:18" x14ac:dyDescent="0.25">
      <c r="A41" s="137" t="s">
        <v>99</v>
      </c>
      <c r="C41" s="36">
        <v>500208</v>
      </c>
      <c r="D41" s="169">
        <v>564</v>
      </c>
      <c r="E41" s="21">
        <v>45322</v>
      </c>
      <c r="F41" s="41"/>
    </row>
    <row r="42" spans="1:18" x14ac:dyDescent="0.25">
      <c r="A42" s="137" t="s">
        <v>100</v>
      </c>
      <c r="C42" s="36">
        <v>500209</v>
      </c>
      <c r="D42" s="169">
        <v>1536</v>
      </c>
      <c r="E42" s="21">
        <v>45322</v>
      </c>
      <c r="F42" s="41"/>
    </row>
    <row r="43" spans="1:18" x14ac:dyDescent="0.25">
      <c r="A43" s="137" t="s">
        <v>101</v>
      </c>
      <c r="C43" s="36">
        <v>500210</v>
      </c>
      <c r="D43" s="169">
        <v>4732</v>
      </c>
      <c r="E43" s="21">
        <v>45322</v>
      </c>
      <c r="F43" s="41"/>
    </row>
    <row r="44" spans="1:18" x14ac:dyDescent="0.25">
      <c r="A44" s="137" t="s">
        <v>102</v>
      </c>
      <c r="C44" s="36">
        <v>500211</v>
      </c>
      <c r="D44" s="169">
        <v>13607</v>
      </c>
      <c r="E44" s="21">
        <v>45322</v>
      </c>
      <c r="F44" s="41"/>
    </row>
    <row r="45" spans="1:18" x14ac:dyDescent="0.25">
      <c r="A45" s="137" t="s">
        <v>18</v>
      </c>
      <c r="C45" s="36">
        <v>500173</v>
      </c>
      <c r="D45" s="169">
        <v>62784</v>
      </c>
      <c r="E45" s="21">
        <v>45322</v>
      </c>
      <c r="F45" s="41"/>
    </row>
    <row r="46" spans="1:18" s="35" customFormat="1" x14ac:dyDescent="0.25">
      <c r="A46" s="34" t="s">
        <v>31</v>
      </c>
      <c r="B46" s="49">
        <f t="shared" ref="B46" si="2">SUM(B21:B45)</f>
        <v>0</v>
      </c>
      <c r="C46" s="48"/>
      <c r="D46" s="49">
        <f>SUM(D21:D45)</f>
        <v>142820</v>
      </c>
      <c r="E46" s="49"/>
      <c r="F46" s="49"/>
      <c r="G46" s="49"/>
      <c r="I46" s="49"/>
      <c r="L46" s="49"/>
      <c r="N46" s="49"/>
      <c r="Q46" s="49"/>
      <c r="R46" s="49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90" zoomScaleNormal="90" workbookViewId="0">
      <selection activeCell="F23" sqref="F23"/>
    </sheetView>
  </sheetViews>
  <sheetFormatPr defaultColWidth="8.85546875" defaultRowHeight="15" x14ac:dyDescent="0.25"/>
  <cols>
    <col min="1" max="1" width="34.7109375" style="45" customWidth="1"/>
    <col min="2" max="2" width="13.140625" style="65" bestFit="1" customWidth="1"/>
    <col min="3" max="3" width="8.85546875" style="45"/>
    <col min="4" max="4" width="10.42578125" style="45" bestFit="1" customWidth="1"/>
    <col min="5" max="5" width="2.85546875" style="93" customWidth="1"/>
    <col min="6" max="6" width="38.42578125" style="45" customWidth="1"/>
    <col min="7" max="7" width="13.140625" style="65" bestFit="1" customWidth="1"/>
    <col min="8" max="8" width="9.42578125" style="45" bestFit="1" customWidth="1"/>
    <col min="9" max="9" width="11.7109375" style="45" bestFit="1" customWidth="1"/>
    <col min="10" max="10" width="2.85546875" style="93" customWidth="1"/>
    <col min="11" max="11" width="38.42578125" style="45" customWidth="1"/>
    <col min="12" max="12" width="13.140625" style="45" bestFit="1" customWidth="1"/>
    <col min="13" max="13" width="9.42578125" style="45" bestFit="1" customWidth="1"/>
    <col min="14" max="14" width="11.7109375" style="45" bestFit="1" customWidth="1"/>
    <col min="15" max="16384" width="8.85546875" style="45"/>
  </cols>
  <sheetData>
    <row r="1" spans="1:14" x14ac:dyDescent="0.25">
      <c r="A1" s="56" t="s">
        <v>58</v>
      </c>
      <c r="B1" s="56" t="s">
        <v>48</v>
      </c>
      <c r="C1" s="69" t="s">
        <v>56</v>
      </c>
      <c r="D1" s="34" t="s">
        <v>57</v>
      </c>
      <c r="F1" s="56" t="s">
        <v>113</v>
      </c>
      <c r="G1" s="52" t="s">
        <v>48</v>
      </c>
      <c r="H1" s="69" t="s">
        <v>56</v>
      </c>
      <c r="I1" s="34" t="s">
        <v>57</v>
      </c>
      <c r="K1" s="56" t="s">
        <v>78</v>
      </c>
      <c r="L1" s="56" t="s">
        <v>48</v>
      </c>
      <c r="M1" s="69" t="s">
        <v>56</v>
      </c>
      <c r="N1" s="34" t="s">
        <v>57</v>
      </c>
    </row>
    <row r="2" spans="1:14" ht="16.5" x14ac:dyDescent="0.3">
      <c r="A2" s="136"/>
      <c r="D2" s="32"/>
      <c r="F2" s="170"/>
      <c r="G2" s="139"/>
      <c r="H2" s="70"/>
      <c r="I2" s="32"/>
      <c r="L2" s="63"/>
      <c r="N2" s="32"/>
    </row>
    <row r="3" spans="1:14" ht="16.5" x14ac:dyDescent="0.3">
      <c r="D3" s="32"/>
      <c r="F3" s="170"/>
      <c r="G3" s="139"/>
      <c r="H3" s="70"/>
      <c r="I3" s="32"/>
      <c r="L3" s="63"/>
      <c r="M3" s="70"/>
      <c r="N3" s="32"/>
    </row>
    <row r="4" spans="1:14" x14ac:dyDescent="0.25">
      <c r="F4" s="138"/>
      <c r="G4" s="139"/>
      <c r="H4" s="70"/>
      <c r="I4" s="32"/>
      <c r="L4" s="63"/>
      <c r="M4" s="70"/>
      <c r="N4" s="32"/>
    </row>
    <row r="5" spans="1:14" x14ac:dyDescent="0.25">
      <c r="H5" s="70"/>
      <c r="I5" s="32"/>
      <c r="L5" s="63"/>
      <c r="M5" s="70"/>
      <c r="N5" s="32"/>
    </row>
    <row r="6" spans="1:14" x14ac:dyDescent="0.25">
      <c r="H6" s="70"/>
      <c r="I6" s="32"/>
      <c r="L6" s="63"/>
      <c r="M6" s="70"/>
      <c r="N6" s="32"/>
    </row>
    <row r="7" spans="1:14" x14ac:dyDescent="0.25">
      <c r="H7" s="70"/>
      <c r="I7" s="32"/>
      <c r="L7" s="63"/>
      <c r="M7" s="70"/>
      <c r="N7" s="32"/>
    </row>
    <row r="8" spans="1:14" x14ac:dyDescent="0.25">
      <c r="I8" s="32"/>
    </row>
    <row r="9" spans="1:14" x14ac:dyDescent="0.25">
      <c r="I9" s="32"/>
    </row>
    <row r="10" spans="1:14" x14ac:dyDescent="0.25">
      <c r="I10" s="32"/>
    </row>
    <row r="11" spans="1:14" x14ac:dyDescent="0.25">
      <c r="I11" s="32"/>
    </row>
    <row r="15" spans="1:14" x14ac:dyDescent="0.25">
      <c r="B15" s="65">
        <f>SUM(B2:B14)</f>
        <v>0</v>
      </c>
      <c r="G15" s="65">
        <f>SUM(G2:G14)</f>
        <v>0</v>
      </c>
      <c r="L15" s="63">
        <f>SUM(L2:L14)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16" sqref="D16"/>
    </sheetView>
  </sheetViews>
  <sheetFormatPr defaultColWidth="8.7109375" defaultRowHeight="15" x14ac:dyDescent="0.25"/>
  <cols>
    <col min="1" max="1" width="26.85546875" style="36" bestFit="1" customWidth="1"/>
    <col min="2" max="2" width="11.5703125" style="36" bestFit="1" customWidth="1"/>
    <col min="3" max="3" width="10.85546875" style="36" bestFit="1" customWidth="1"/>
    <col min="4" max="4" width="14.5703125" style="36" bestFit="1" customWidth="1"/>
    <col min="5" max="5" width="29.85546875" style="36" bestFit="1" customWidth="1"/>
    <col min="6" max="6" width="11.85546875" style="36" bestFit="1" customWidth="1"/>
    <col min="7" max="7" width="8.7109375" style="36"/>
    <col min="8" max="8" width="11.42578125" style="36" customWidth="1"/>
    <col min="9" max="9" width="17" style="36" bestFit="1" customWidth="1"/>
    <col min="10" max="10" width="18.28515625" style="36" customWidth="1"/>
    <col min="11" max="16384" width="8.7109375" style="36"/>
  </cols>
  <sheetData>
    <row r="1" spans="1:10" s="35" customFormat="1" x14ac:dyDescent="0.25">
      <c r="A1" s="35" t="s">
        <v>50</v>
      </c>
      <c r="B1" s="47" t="s">
        <v>48</v>
      </c>
      <c r="C1" s="35" t="s">
        <v>49</v>
      </c>
      <c r="D1" s="35" t="s">
        <v>51</v>
      </c>
      <c r="E1" s="35" t="s">
        <v>52</v>
      </c>
      <c r="F1" s="35" t="s">
        <v>77</v>
      </c>
      <c r="H1" s="173" t="s">
        <v>103</v>
      </c>
      <c r="I1" s="174"/>
      <c r="J1" s="175"/>
    </row>
    <row r="2" spans="1:10" x14ac:dyDescent="0.25">
      <c r="A2" s="36" t="s">
        <v>129</v>
      </c>
      <c r="B2" s="158">
        <v>200</v>
      </c>
      <c r="C2" s="21">
        <v>45307</v>
      </c>
      <c r="D2" s="21" t="s">
        <v>130</v>
      </c>
      <c r="E2" s="36" t="s">
        <v>131</v>
      </c>
      <c r="H2" s="176"/>
      <c r="I2" s="177"/>
      <c r="J2" s="178"/>
    </row>
    <row r="3" spans="1:10" x14ac:dyDescent="0.25">
      <c r="B3" s="33"/>
      <c r="C3" s="21"/>
      <c r="D3" s="21"/>
      <c r="H3" s="100" t="s">
        <v>104</v>
      </c>
      <c r="I3" s="101">
        <f>I12-J12</f>
        <v>2087.8500000000004</v>
      </c>
      <c r="J3" s="102"/>
    </row>
    <row r="4" spans="1:10" x14ac:dyDescent="0.25">
      <c r="B4" s="33"/>
      <c r="C4" s="21"/>
      <c r="D4" s="21"/>
      <c r="H4" s="103" t="s">
        <v>49</v>
      </c>
      <c r="I4" s="104" t="s">
        <v>105</v>
      </c>
      <c r="J4" s="105" t="s">
        <v>106</v>
      </c>
    </row>
    <row r="5" spans="1:10" x14ac:dyDescent="0.25">
      <c r="B5" s="33"/>
      <c r="C5" s="21"/>
      <c r="D5" s="21"/>
      <c r="H5" s="106">
        <v>43434</v>
      </c>
      <c r="I5" s="107">
        <v>6800</v>
      </c>
      <c r="J5" s="102"/>
    </row>
    <row r="6" spans="1:10" x14ac:dyDescent="0.25">
      <c r="B6" s="33"/>
      <c r="C6" s="21"/>
      <c r="D6" s="21"/>
      <c r="H6" s="106">
        <v>43473</v>
      </c>
      <c r="I6" s="107">
        <v>400</v>
      </c>
      <c r="J6" s="102"/>
    </row>
    <row r="7" spans="1:10" x14ac:dyDescent="0.25">
      <c r="B7" s="33"/>
      <c r="C7" s="21"/>
      <c r="D7" s="21"/>
      <c r="H7" s="106">
        <v>43888</v>
      </c>
      <c r="I7" s="107"/>
      <c r="J7" s="102">
        <v>843.24</v>
      </c>
    </row>
    <row r="8" spans="1:10" x14ac:dyDescent="0.25">
      <c r="B8" s="33"/>
      <c r="C8" s="21"/>
      <c r="D8" s="21"/>
      <c r="H8" s="106">
        <v>44232</v>
      </c>
      <c r="I8" s="107"/>
      <c r="J8" s="102">
        <v>3417.54</v>
      </c>
    </row>
    <row r="9" spans="1:10" x14ac:dyDescent="0.25">
      <c r="B9" s="33"/>
      <c r="C9" s="21"/>
      <c r="D9" s="21"/>
      <c r="H9" s="106">
        <v>44550</v>
      </c>
      <c r="I9" s="107"/>
      <c r="J9" s="102">
        <v>851.37</v>
      </c>
    </row>
    <row r="10" spans="1:10" x14ac:dyDescent="0.25">
      <c r="B10" s="33"/>
      <c r="C10" s="21"/>
      <c r="D10" s="21"/>
      <c r="H10" s="106"/>
      <c r="I10" s="107"/>
      <c r="J10" s="102"/>
    </row>
    <row r="11" spans="1:10" x14ac:dyDescent="0.25">
      <c r="B11" s="33"/>
      <c r="C11" s="21"/>
      <c r="D11" s="21"/>
      <c r="H11" s="108"/>
      <c r="I11" s="107"/>
      <c r="J11" s="102"/>
    </row>
    <row r="12" spans="1:10" ht="15.75" thickBot="1" x14ac:dyDescent="0.3">
      <c r="B12" s="33"/>
      <c r="C12" s="21"/>
      <c r="D12" s="21"/>
      <c r="H12" s="109"/>
      <c r="I12" s="110">
        <f>SUM(I5:I11)</f>
        <v>7200</v>
      </c>
      <c r="J12" s="111">
        <f>SUM(J5:J11)</f>
        <v>5112.1499999999996</v>
      </c>
    </row>
    <row r="13" spans="1:10" x14ac:dyDescent="0.25">
      <c r="B13" s="33"/>
    </row>
    <row r="14" spans="1:10" x14ac:dyDescent="0.25">
      <c r="A14" s="86" t="s">
        <v>31</v>
      </c>
      <c r="B14" s="33">
        <f>SUMIF(D2:D13,"&lt;&gt;",B2:B13)</f>
        <v>200</v>
      </c>
    </row>
    <row r="15" spans="1:10" x14ac:dyDescent="0.25">
      <c r="B15" s="33"/>
    </row>
  </sheetData>
  <mergeCells count="1">
    <mergeCell ref="H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2024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2024-02-08T20:43:33Z</dcterms:modified>
</cp:coreProperties>
</file>